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finnboat.sharepoint.com/sites/Finnboat/Jaetut asiakirjat/Yhteiset/TILASTOT/2025/Traficom/Lähetetyt/"/>
    </mc:Choice>
  </mc:AlternateContent>
  <xr:revisionPtr revIDLastSave="4" documentId="8_{4C72B2FD-2B10-4B6F-8091-FA967BEB5409}" xr6:coauthVersionLast="47" xr6:coauthVersionMax="47" xr10:uidLastSave="{B2738F23-1DAD-4814-B22D-0D6A52F657C2}"/>
  <bookViews>
    <workbookView xWindow="-120" yWindow="-120" windowWidth="29040" windowHeight="15720" xr2:uid="{FFA66C44-C75A-4BD5-8DB4-BCC11A20A2D9}"/>
  </bookViews>
  <sheets>
    <sheet name="syyskuu" sheetId="30" r:id="rId1"/>
    <sheet name="merkeittäin&amp;maak. 09" sheetId="4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U29" i="41" l="1"/>
  <c r="DB29" i="41"/>
  <c r="DA29" i="41"/>
  <c r="CZ29" i="41"/>
  <c r="CY29" i="41"/>
  <c r="CX29" i="41"/>
  <c r="CW29" i="41"/>
  <c r="CV29" i="41"/>
  <c r="CT29" i="41"/>
  <c r="CS29" i="41"/>
  <c r="CR29" i="41"/>
  <c r="CQ29" i="41"/>
  <c r="CP29" i="41"/>
  <c r="CO29" i="41"/>
  <c r="CN29" i="41"/>
  <c r="CM29" i="41"/>
  <c r="CL29" i="41"/>
  <c r="CK29" i="41"/>
  <c r="CJ29" i="41"/>
  <c r="CI29" i="41"/>
  <c r="CH29" i="41"/>
  <c r="CG29" i="41"/>
  <c r="CF29" i="41"/>
  <c r="CE29" i="41"/>
  <c r="CD29" i="41"/>
  <c r="CC29" i="41"/>
  <c r="CB29" i="41"/>
  <c r="CA29" i="41"/>
  <c r="BZ29" i="41"/>
  <c r="BY29" i="41"/>
  <c r="BX29" i="41"/>
  <c r="BW29" i="41"/>
  <c r="BV29" i="41"/>
  <c r="BU29" i="41"/>
  <c r="BT29" i="41"/>
  <c r="BS29" i="41"/>
  <c r="BR29" i="41"/>
  <c r="BQ29" i="41"/>
  <c r="BP29" i="41"/>
  <c r="BO29" i="41"/>
  <c r="BN29" i="41"/>
  <c r="BM29" i="41"/>
  <c r="BL29" i="41"/>
  <c r="BK29" i="41"/>
  <c r="BJ29" i="41"/>
  <c r="BI29" i="41"/>
  <c r="BH29" i="41"/>
  <c r="BG29" i="41"/>
  <c r="BF29" i="41"/>
  <c r="BE29" i="41"/>
  <c r="BD29" i="41"/>
  <c r="BC29" i="41"/>
  <c r="BB29" i="41"/>
  <c r="BA29" i="41"/>
  <c r="AZ29" i="41"/>
  <c r="AY29" i="41"/>
  <c r="AX29" i="41"/>
  <c r="AW29" i="41"/>
  <c r="AV29" i="41"/>
  <c r="AU29" i="41"/>
  <c r="AT29" i="41"/>
  <c r="AS29" i="41"/>
  <c r="AR29" i="41"/>
  <c r="AQ29" i="41"/>
  <c r="AP29" i="41"/>
  <c r="AO29" i="41"/>
  <c r="AN29" i="41"/>
  <c r="AM29" i="41"/>
  <c r="AL29" i="41"/>
  <c r="AK29" i="41"/>
  <c r="AJ29" i="41"/>
  <c r="AI29" i="41"/>
  <c r="AH29" i="41"/>
  <c r="AG29" i="41"/>
  <c r="AF29" i="41"/>
  <c r="AE29" i="41"/>
  <c r="AD29" i="41"/>
  <c r="AC29" i="41"/>
  <c r="AB29" i="41"/>
  <c r="AA29" i="41"/>
  <c r="Z29" i="41"/>
  <c r="Y29" i="41"/>
  <c r="X29" i="41"/>
  <c r="W29" i="41"/>
  <c r="V29" i="41"/>
  <c r="U29" i="41"/>
  <c r="T29" i="41"/>
  <c r="S29" i="41"/>
  <c r="R29" i="41"/>
  <c r="Q29" i="41"/>
  <c r="P29" i="41"/>
  <c r="O29" i="41"/>
  <c r="N29" i="41"/>
  <c r="M29" i="41"/>
  <c r="L29" i="41"/>
  <c r="K29" i="41"/>
  <c r="J29" i="41"/>
  <c r="I29" i="41"/>
  <c r="H29" i="41"/>
  <c r="G29" i="41"/>
  <c r="F29" i="41"/>
  <c r="E29" i="41"/>
  <c r="D29" i="41"/>
  <c r="C29" i="41"/>
  <c r="I129" i="30"/>
  <c r="H129" i="30"/>
  <c r="J128" i="30"/>
  <c r="J127" i="30"/>
  <c r="J126" i="30"/>
  <c r="J125" i="30"/>
  <c r="J124" i="30"/>
  <c r="J123" i="30"/>
  <c r="J122" i="30"/>
  <c r="J121" i="30"/>
  <c r="J118" i="30"/>
  <c r="J117" i="30"/>
  <c r="J116" i="30"/>
  <c r="I110" i="30"/>
  <c r="H110" i="30"/>
  <c r="J109" i="30"/>
  <c r="J108" i="30"/>
  <c r="J107" i="30"/>
  <c r="J106" i="30"/>
  <c r="J105" i="30"/>
  <c r="J104" i="30"/>
  <c r="J103" i="30"/>
  <c r="J102" i="30"/>
  <c r="J99" i="30"/>
  <c r="J97" i="30"/>
  <c r="J95" i="30"/>
  <c r="J93" i="30"/>
  <c r="J92" i="30"/>
  <c r="J90" i="30"/>
  <c r="J89" i="30"/>
  <c r="J88" i="30"/>
  <c r="E213" i="30"/>
  <c r="E214" i="30"/>
  <c r="E215" i="30"/>
  <c r="E216" i="30"/>
  <c r="E217" i="30"/>
  <c r="E218" i="30"/>
  <c r="E219" i="30"/>
  <c r="E220" i="30"/>
  <c r="E221" i="30"/>
  <c r="E222" i="30"/>
  <c r="E223" i="30"/>
  <c r="E224" i="30"/>
  <c r="E225" i="30"/>
  <c r="E226" i="30"/>
  <c r="E227" i="30"/>
  <c r="E228" i="30"/>
  <c r="E229" i="30"/>
  <c r="E230" i="30"/>
  <c r="E231" i="30"/>
  <c r="E232" i="30"/>
  <c r="E233" i="30"/>
  <c r="J129" i="30" l="1"/>
  <c r="J110" i="30"/>
  <c r="B10" i="41" l="1"/>
  <c r="B11" i="41"/>
  <c r="B12" i="41"/>
  <c r="B13" i="41"/>
  <c r="B14" i="41"/>
  <c r="B15" i="41"/>
  <c r="B16" i="41"/>
  <c r="B17" i="41"/>
  <c r="B18" i="41"/>
  <c r="B19" i="41"/>
  <c r="B20" i="41"/>
  <c r="B21" i="41"/>
  <c r="B22" i="41"/>
  <c r="B23" i="41"/>
  <c r="B24" i="41"/>
  <c r="B25" i="41"/>
  <c r="B26" i="41"/>
  <c r="B27" i="41"/>
  <c r="B28" i="41"/>
  <c r="E208" i="30" l="1"/>
  <c r="E209" i="30"/>
  <c r="E210" i="30"/>
  <c r="E211" i="30"/>
  <c r="E212" i="30"/>
  <c r="E234" i="30"/>
  <c r="J302" i="30" l="1"/>
  <c r="J285" i="30"/>
  <c r="J286" i="30"/>
  <c r="J287" i="30"/>
  <c r="J288" i="30"/>
  <c r="J289" i="30"/>
  <c r="J290" i="30"/>
  <c r="J291" i="30"/>
  <c r="J292" i="30"/>
  <c r="J293" i="30"/>
  <c r="J294" i="30"/>
  <c r="J295" i="30"/>
  <c r="J296" i="30"/>
  <c r="J297" i="30"/>
  <c r="J298" i="30"/>
  <c r="J299" i="30"/>
  <c r="J300" i="30"/>
  <c r="J301" i="30"/>
  <c r="J284" i="30"/>
  <c r="D266" i="30"/>
  <c r="J81" i="30" l="1"/>
  <c r="F81" i="30"/>
  <c r="E81" i="30"/>
  <c r="C81" i="30" s="1"/>
  <c r="D81" i="30"/>
  <c r="I303" i="30"/>
  <c r="H303" i="30"/>
  <c r="G303" i="30"/>
  <c r="F303" i="30"/>
  <c r="E303" i="30"/>
  <c r="D303" i="30"/>
  <c r="C303" i="30"/>
  <c r="B303" i="30"/>
  <c r="C267" i="30"/>
  <c r="B267" i="30"/>
  <c r="D265" i="30"/>
  <c r="D264" i="30"/>
  <c r="D263" i="30"/>
  <c r="D262" i="30"/>
  <c r="D261" i="30"/>
  <c r="D260" i="30"/>
  <c r="D259" i="30"/>
  <c r="D258" i="30"/>
  <c r="D257" i="30"/>
  <c r="D256" i="30"/>
  <c r="D255" i="30"/>
  <c r="D254" i="30"/>
  <c r="D253" i="30"/>
  <c r="D252" i="30"/>
  <c r="D251" i="30"/>
  <c r="D250" i="30"/>
  <c r="D249" i="30"/>
  <c r="D248" i="30"/>
  <c r="D235" i="30"/>
  <c r="C235" i="30"/>
  <c r="B235" i="30"/>
  <c r="E207" i="30"/>
  <c r="E206" i="30"/>
  <c r="E205" i="30"/>
  <c r="E204" i="30"/>
  <c r="E203" i="30"/>
  <c r="E202" i="30"/>
  <c r="E201" i="30"/>
  <c r="E200" i="30"/>
  <c r="E199" i="30"/>
  <c r="E198" i="30"/>
  <c r="E197" i="30"/>
  <c r="E196" i="30"/>
  <c r="E195" i="30"/>
  <c r="E194" i="30"/>
  <c r="E193" i="30"/>
  <c r="E192" i="30"/>
  <c r="E191" i="30"/>
  <c r="E190" i="30"/>
  <c r="E189" i="30"/>
  <c r="E187" i="30"/>
  <c r="E186" i="30"/>
  <c r="E185" i="30"/>
  <c r="E184" i="30"/>
  <c r="E182" i="30"/>
  <c r="I232" i="30"/>
  <c r="E179" i="30"/>
  <c r="E177" i="30"/>
  <c r="E174" i="30"/>
  <c r="E172" i="30"/>
  <c r="E171" i="30"/>
  <c r="E170" i="30"/>
  <c r="E169" i="30"/>
  <c r="E168" i="30"/>
  <c r="E167" i="30"/>
  <c r="E166" i="30"/>
  <c r="E165" i="30"/>
  <c r="J207" i="30"/>
  <c r="I207" i="30"/>
  <c r="H207" i="30"/>
  <c r="E156" i="30"/>
  <c r="K206" i="30"/>
  <c r="E155" i="30"/>
  <c r="K205" i="30"/>
  <c r="E154" i="30"/>
  <c r="K203" i="30"/>
  <c r="E152" i="30"/>
  <c r="K202" i="30"/>
  <c r="E151" i="30"/>
  <c r="K201" i="30"/>
  <c r="K200" i="30"/>
  <c r="E149" i="30"/>
  <c r="K199" i="30"/>
  <c r="E148" i="30"/>
  <c r="K198" i="30"/>
  <c r="E147" i="30"/>
  <c r="K197" i="30"/>
  <c r="E146" i="30"/>
  <c r="E145" i="30"/>
  <c r="K195" i="30"/>
  <c r="K194" i="30"/>
  <c r="K193" i="30"/>
  <c r="E142" i="30"/>
  <c r="K192" i="30"/>
  <c r="E141" i="30"/>
  <c r="K191" i="30"/>
  <c r="E140" i="30"/>
  <c r="K190" i="30"/>
  <c r="K189" i="30"/>
  <c r="E138" i="30"/>
  <c r="K188" i="30"/>
  <c r="E137" i="30"/>
  <c r="K187" i="30"/>
  <c r="E136" i="30"/>
  <c r="E135" i="30"/>
  <c r="E134" i="30"/>
  <c r="E133" i="30"/>
  <c r="E132" i="30"/>
  <c r="E131" i="30"/>
  <c r="E130" i="30"/>
  <c r="E129" i="30"/>
  <c r="E128" i="30"/>
  <c r="E127" i="30"/>
  <c r="E126" i="30"/>
  <c r="E125" i="30"/>
  <c r="E124" i="30"/>
  <c r="E123" i="30"/>
  <c r="E122" i="30"/>
  <c r="E120" i="30"/>
  <c r="E119" i="30"/>
  <c r="E118" i="30"/>
  <c r="E117" i="30"/>
  <c r="E116" i="30"/>
  <c r="E115" i="30"/>
  <c r="E114" i="30"/>
  <c r="E113" i="30"/>
  <c r="E112" i="30"/>
  <c r="E111" i="30"/>
  <c r="E110" i="30"/>
  <c r="E109" i="30"/>
  <c r="E108" i="30"/>
  <c r="E107" i="30"/>
  <c r="E106" i="30"/>
  <c r="E105" i="30"/>
  <c r="E104" i="30"/>
  <c r="E103" i="30"/>
  <c r="E102" i="30"/>
  <c r="E101" i="30"/>
  <c r="E100" i="30"/>
  <c r="E99" i="30"/>
  <c r="E98" i="30"/>
  <c r="E96" i="30"/>
  <c r="E95" i="30"/>
  <c r="E94" i="30"/>
  <c r="E93" i="30"/>
  <c r="E92" i="30"/>
  <c r="E91" i="30"/>
  <c r="E90" i="30"/>
  <c r="E89" i="30"/>
  <c r="E88" i="30"/>
  <c r="G80" i="30"/>
  <c r="C80" i="30"/>
  <c r="G79" i="30"/>
  <c r="C79" i="30"/>
  <c r="G78" i="30"/>
  <c r="C78" i="30"/>
  <c r="G77" i="30"/>
  <c r="C77" i="30"/>
  <c r="G76" i="30"/>
  <c r="C76" i="30"/>
  <c r="G75" i="30"/>
  <c r="C75" i="30"/>
  <c r="G74" i="30"/>
  <c r="C74" i="30"/>
  <c r="G73" i="30"/>
  <c r="C73" i="30"/>
  <c r="G72" i="30"/>
  <c r="C72" i="30"/>
  <c r="G71" i="30"/>
  <c r="C71" i="30"/>
  <c r="G70" i="30"/>
  <c r="C70" i="30"/>
  <c r="G69" i="30"/>
  <c r="C69" i="30"/>
  <c r="G68" i="30"/>
  <c r="C68" i="30"/>
  <c r="G67" i="30"/>
  <c r="C67" i="30"/>
  <c r="G66" i="30"/>
  <c r="C66" i="30"/>
  <c r="G65" i="30"/>
  <c r="C65" i="30"/>
  <c r="G64" i="30"/>
  <c r="C64" i="30"/>
  <c r="G63" i="30"/>
  <c r="C63" i="30"/>
  <c r="G62" i="30"/>
  <c r="C62" i="30"/>
  <c r="G61" i="30"/>
  <c r="C61" i="30"/>
  <c r="G60" i="30"/>
  <c r="C60" i="30"/>
  <c r="G59" i="30"/>
  <c r="C59" i="30"/>
  <c r="G58" i="30"/>
  <c r="C58" i="30"/>
  <c r="G57" i="30"/>
  <c r="C57" i="30"/>
  <c r="G56" i="30"/>
  <c r="C56" i="30"/>
  <c r="G55" i="30"/>
  <c r="C55" i="30"/>
  <c r="G54" i="30"/>
  <c r="C54" i="30"/>
  <c r="G53" i="30"/>
  <c r="C53" i="30"/>
  <c r="G52" i="30"/>
  <c r="C52" i="30"/>
  <c r="G51" i="30"/>
  <c r="C51" i="30"/>
  <c r="F44" i="30"/>
  <c r="E44" i="30"/>
  <c r="B79" i="30" s="1"/>
  <c r="C44" i="30"/>
  <c r="J18" i="30" s="1"/>
  <c r="B44" i="30"/>
  <c r="K18" i="30" s="1"/>
  <c r="H43" i="30"/>
  <c r="G43" i="30"/>
  <c r="D43" i="30"/>
  <c r="H42" i="30"/>
  <c r="G42" i="30"/>
  <c r="D42" i="30"/>
  <c r="G41" i="30"/>
  <c r="D41" i="30"/>
  <c r="H40" i="30"/>
  <c r="G40" i="30"/>
  <c r="D40" i="30"/>
  <c r="H39" i="30"/>
  <c r="G39" i="30"/>
  <c r="D39" i="30"/>
  <c r="H38" i="30"/>
  <c r="G38" i="30"/>
  <c r="D38" i="30"/>
  <c r="H37" i="30"/>
  <c r="G37" i="30"/>
  <c r="D37" i="30"/>
  <c r="H36" i="30"/>
  <c r="G36" i="30"/>
  <c r="D36" i="30"/>
  <c r="J13" i="30" l="1"/>
  <c r="K13" i="30"/>
  <c r="B29" i="41"/>
  <c r="B52" i="30"/>
  <c r="E235" i="30"/>
  <c r="K207" i="30"/>
  <c r="D267" i="30"/>
  <c r="B59" i="30"/>
  <c r="J303" i="30"/>
  <c r="G44" i="30"/>
  <c r="H44" i="30"/>
  <c r="B53" i="30"/>
  <c r="B51" i="30"/>
  <c r="B54" i="30"/>
  <c r="B61" i="30"/>
  <c r="B69" i="30"/>
  <c r="B74" i="30"/>
  <c r="D44" i="30"/>
  <c r="B56" i="30"/>
  <c r="B64" i="30"/>
  <c r="B77" i="30"/>
  <c r="B67" i="30"/>
  <c r="B72" i="30"/>
  <c r="B80" i="30"/>
  <c r="G81" i="30"/>
  <c r="B62" i="30"/>
  <c r="B75" i="30"/>
  <c r="B57" i="30"/>
  <c r="B65" i="30"/>
  <c r="B70" i="30"/>
  <c r="B78" i="30"/>
  <c r="B60" i="30"/>
  <c r="B68" i="30"/>
  <c r="B73" i="30"/>
  <c r="B81" i="30"/>
  <c r="B55" i="30"/>
  <c r="B63" i="30"/>
  <c r="B76" i="30"/>
  <c r="B58" i="30"/>
  <c r="B66" i="30"/>
  <c r="B71" i="30"/>
</calcChain>
</file>

<file path=xl/sharedStrings.xml><?xml version="1.0" encoding="utf-8"?>
<sst xmlns="http://schemas.openxmlformats.org/spreadsheetml/2006/main" count="554" uniqueCount="273">
  <si>
    <t>FINNBOAT - VESIKULKUNEUVOJEN KUUKAUSITTAINEN VERTAILU</t>
  </si>
  <si>
    <t>Yllämainitusta Traficomin tilastotietokantahausta pääsee tarkastelemaan</t>
  </si>
  <si>
    <t>ensirekisteröintitietoja vuodesta 2015 alkaen.</t>
  </si>
  <si>
    <t>tammi</t>
  </si>
  <si>
    <t>helmi</t>
  </si>
  <si>
    <t>maalis</t>
  </si>
  <si>
    <t>huhti</t>
  </si>
  <si>
    <t>touko</t>
  </si>
  <si>
    <t>kesä</t>
  </si>
  <si>
    <t>heinä</t>
  </si>
  <si>
    <t>elo</t>
  </si>
  <si>
    <t>syys</t>
  </si>
  <si>
    <t>loka</t>
  </si>
  <si>
    <t>marras</t>
  </si>
  <si>
    <t>joulu</t>
  </si>
  <si>
    <t>yht.</t>
  </si>
  <si>
    <t>ero kpl</t>
  </si>
  <si>
    <t>ero %</t>
  </si>
  <si>
    <t>Moottorivene</t>
  </si>
  <si>
    <t>Purjevene</t>
  </si>
  <si>
    <t>Ilmatäytteinen/RIB</t>
  </si>
  <si>
    <t>Hydrokopteri</t>
  </si>
  <si>
    <t>Vesiskootteri</t>
  </si>
  <si>
    <t>Moottoripurjehtija</t>
  </si>
  <si>
    <t>Ilmatyynyalus</t>
  </si>
  <si>
    <t>Muu</t>
  </si>
  <si>
    <t>Yhteensä</t>
  </si>
  <si>
    <t>markkina
osuus %</t>
  </si>
  <si>
    <t>moottori
veneet</t>
  </si>
  <si>
    <t>Rönnqvist</t>
  </si>
  <si>
    <t>Buster</t>
  </si>
  <si>
    <t>Faster</t>
  </si>
  <si>
    <t>Falcon</t>
  </si>
  <si>
    <t>Grandezza</t>
  </si>
  <si>
    <t>Flipper</t>
  </si>
  <si>
    <t>Suvi</t>
  </si>
  <si>
    <t>Bayliner</t>
  </si>
  <si>
    <t>Silver</t>
  </si>
  <si>
    <t>Finval</t>
  </si>
  <si>
    <t>Kewatec</t>
  </si>
  <si>
    <t>Sargo</t>
  </si>
  <si>
    <t>Suomi</t>
  </si>
  <si>
    <t>Targa</t>
  </si>
  <si>
    <t>Yht.</t>
  </si>
  <si>
    <t>MUUT REKISTERÖIDYT ILMATÄYTTEISET/</t>
  </si>
  <si>
    <t>MAAKUNTA</t>
  </si>
  <si>
    <t>Sea-Doo</t>
  </si>
  <si>
    <t>KUNTA</t>
  </si>
  <si>
    <t>ero%</t>
  </si>
  <si>
    <t>Moottori
vene</t>
  </si>
  <si>
    <t>Hydro-
kopteri</t>
  </si>
  <si>
    <t>Vesi
skootteri</t>
  </si>
  <si>
    <t>Moottori
purjeh-
tija</t>
  </si>
  <si>
    <t>Ilma-
tyyny
alus</t>
  </si>
  <si>
    <t xml:space="preserve">Lähde: Traficom, Liikenne -ja viestintävirasto </t>
  </si>
  <si>
    <t>RIB-VENEET, VESIJETIT, HYDROKOPTERIT</t>
  </si>
  <si>
    <t>PURJEVENEIDEN REKISTERÖINNIT</t>
  </si>
  <si>
    <t xml:space="preserve">REKISTERÖIDYT MOOTTORIVENEMERKIT </t>
  </si>
  <si>
    <t>MERKKI</t>
  </si>
  <si>
    <t>Nord Star</t>
  </si>
  <si>
    <t>VBOATS</t>
  </si>
  <si>
    <t>Pioner</t>
  </si>
  <si>
    <t>XO</t>
  </si>
  <si>
    <t>Yamarin</t>
  </si>
  <si>
    <t>Hanse</t>
  </si>
  <si>
    <t>Kelirikko</t>
  </si>
  <si>
    <t>Yamaha</t>
  </si>
  <si>
    <t>Zodiac</t>
  </si>
  <si>
    <t xml:space="preserve">ENSIREKISTERÖIDYT VESIKULKUNEUVOT </t>
  </si>
  <si>
    <t>20 kuntaa, joissa eniten rekisteröintejä</t>
  </si>
  <si>
    <t>KAIKKI YHTEENSÄ</t>
  </si>
  <si>
    <r>
      <t xml:space="preserve">KAIKKI </t>
    </r>
    <r>
      <rPr>
        <b/>
        <sz val="14"/>
        <color rgb="FFFF0000"/>
        <rFont val="Biome Light"/>
        <family val="2"/>
      </rPr>
      <t>TYYPEITTÄIN</t>
    </r>
  </si>
  <si>
    <t>1-12</t>
  </si>
  <si>
    <t>AMT</t>
  </si>
  <si>
    <t>Anytec</t>
  </si>
  <si>
    <t>Arronet</t>
  </si>
  <si>
    <t>Axopar</t>
  </si>
  <si>
    <t>Jeanneau</t>
  </si>
  <si>
    <t>Terhi</t>
  </si>
  <si>
    <t>Master</t>
  </si>
  <si>
    <t>Beneteau</t>
  </si>
  <si>
    <t>Nordkapp</t>
  </si>
  <si>
    <t>Paro</t>
  </si>
  <si>
    <t>Highfield</t>
  </si>
  <si>
    <t>Kawasaki</t>
  </si>
  <si>
    <t xml:space="preserve">TOP 20 </t>
  </si>
  <si>
    <t>TG</t>
  </si>
  <si>
    <t>Aquador</t>
  </si>
  <si>
    <t>Bella</t>
  </si>
  <si>
    <t>Alutroll</t>
  </si>
  <si>
    <t>Alukin</t>
  </si>
  <si>
    <t>SAXDOR</t>
  </si>
  <si>
    <t>Nimbus</t>
  </si>
  <si>
    <t>Linder</t>
  </si>
  <si>
    <t>Alucat</t>
  </si>
  <si>
    <t>Ockelbo</t>
  </si>
  <si>
    <t>Marino</t>
  </si>
  <si>
    <t>Lagoon</t>
  </si>
  <si>
    <t>Williams</t>
  </si>
  <si>
    <t>Särki</t>
  </si>
  <si>
    <t>Princess</t>
  </si>
  <si>
    <t>Arcona</t>
  </si>
  <si>
    <t>X-Yachts</t>
  </si>
  <si>
    <t>Suzumar</t>
  </si>
  <si>
    <t>Sea Ray</t>
  </si>
  <si>
    <t>Windy</t>
  </si>
  <si>
    <t>Marex</t>
  </si>
  <si>
    <t>Arctic</t>
  </si>
  <si>
    <t>Barchetta</t>
  </si>
  <si>
    <t>Näpsä</t>
  </si>
  <si>
    <t>Bavaria</t>
  </si>
  <si>
    <t>Swan</t>
  </si>
  <si>
    <t>Saffier</t>
  </si>
  <si>
    <t>Valiant</t>
  </si>
  <si>
    <t>Lingalaid</t>
  </si>
  <si>
    <t>Ilmatäytt./
RIB</t>
  </si>
  <si>
    <r>
      <t xml:space="preserve">KAIKKI REKISTERÖINNIT </t>
    </r>
    <r>
      <rPr>
        <b/>
        <sz val="13"/>
        <color rgb="FFFF0000"/>
        <rFont val="Biome Light"/>
        <family val="2"/>
      </rPr>
      <t>MAAKUNNITTAIN</t>
    </r>
  </si>
  <si>
    <t>tilastotietokanta: https://trafi2.stat.fi/PXWeb/pxweb/fi/TraFi/TraFi__Vesiliikenne/?tablelist=true</t>
  </si>
  <si>
    <t>Lund</t>
  </si>
  <si>
    <t>Pershing</t>
  </si>
  <si>
    <t>Prestige</t>
  </si>
  <si>
    <t>Riva</t>
  </si>
  <si>
    <t>Simppu</t>
  </si>
  <si>
    <t>Alpo Pro 
Boats</t>
  </si>
  <si>
    <t>Oma
valmiste</t>
  </si>
  <si>
    <r>
      <t>KAIKKI REKISTERÖINNIT</t>
    </r>
    <r>
      <rPr>
        <b/>
        <sz val="12"/>
        <color rgb="FFFF0000"/>
        <rFont val="Biome Light"/>
        <family val="2"/>
      </rPr>
      <t xml:space="preserve"> KÄYTTÖKUNNAN MUKAAN</t>
    </r>
  </si>
  <si>
    <t>TOP 30</t>
  </si>
  <si>
    <r>
      <t xml:space="preserve">KAIKKI </t>
    </r>
    <r>
      <rPr>
        <b/>
        <sz val="14"/>
        <color rgb="FFFF0000"/>
        <rFont val="Biome Light"/>
        <family val="2"/>
      </rPr>
      <t>TYYPEITTÄIN 1-9</t>
    </r>
  </si>
  <si>
    <t>Uusimaa</t>
  </si>
  <si>
    <t>Varsinais-Suomi</t>
  </si>
  <si>
    <t>Pirkanmaa</t>
  </si>
  <si>
    <t>Päijät-Häme</t>
  </si>
  <si>
    <t>Etelä-Karjala</t>
  </si>
  <si>
    <t>Etelä-Savo</t>
  </si>
  <si>
    <t>Keski-Pohjanmaa</t>
  </si>
  <si>
    <t>Kanta-Häme</t>
  </si>
  <si>
    <t>Kymenlaakso</t>
  </si>
  <si>
    <t>Pohjois-Savo</t>
  </si>
  <si>
    <t>Keski-Suomi</t>
  </si>
  <si>
    <t>Etelä-Pohjanmaa</t>
  </si>
  <si>
    <t>Pohjanmaa</t>
  </si>
  <si>
    <t>Pohjois-Pohjanmaa</t>
  </si>
  <si>
    <t>Kainuu</t>
  </si>
  <si>
    <t>Lappi</t>
  </si>
  <si>
    <t>Satakunta</t>
  </si>
  <si>
    <t>Pohjois-Karjala</t>
  </si>
  <si>
    <t>UMS</t>
  </si>
  <si>
    <t>EB</t>
  </si>
  <si>
    <t>Iron</t>
  </si>
  <si>
    <t>Sting</t>
  </si>
  <si>
    <t>Tuntematon</t>
  </si>
  <si>
    <t>VSR</t>
  </si>
  <si>
    <t>Viking</t>
  </si>
  <si>
    <t>Sila</t>
  </si>
  <si>
    <t>Brema</t>
  </si>
  <si>
    <t>Max</t>
  </si>
  <si>
    <t>Kulkuri</t>
  </si>
  <si>
    <t>Quarken</t>
  </si>
  <si>
    <t>PG</t>
  </si>
  <si>
    <t>MS BOAT</t>
  </si>
  <si>
    <t>Vizion</t>
  </si>
  <si>
    <t>Askeladden</t>
  </si>
  <si>
    <t>Omavalmiste</t>
  </si>
  <si>
    <t>Finnmaster</t>
  </si>
  <si>
    <t>NorthSilver</t>
  </si>
  <si>
    <t>G-Force</t>
  </si>
  <si>
    <t>Grand</t>
  </si>
  <si>
    <t>Silacraft</t>
  </si>
  <si>
    <t>Yki</t>
  </si>
  <si>
    <t>Micore</t>
  </si>
  <si>
    <t>Kopukka</t>
  </si>
  <si>
    <t>Powerboat</t>
  </si>
  <si>
    <t>Kimple</t>
  </si>
  <si>
    <t>9/24</t>
  </si>
  <si>
    <t>1-9/24</t>
  </si>
  <si>
    <t>Alpo Pro Boats</t>
  </si>
  <si>
    <t>Silver Bullet</t>
  </si>
  <si>
    <t>Sandström</t>
  </si>
  <si>
    <t>Airboat</t>
  </si>
  <si>
    <t>BRABUS Shadow</t>
  </si>
  <si>
    <t>Quicksilver</t>
  </si>
  <si>
    <t>Saga</t>
  </si>
  <si>
    <t>Sirmet-vene</t>
  </si>
  <si>
    <t>Willy's</t>
  </si>
  <si>
    <t>Trapper</t>
  </si>
  <si>
    <t>Hydrolift</t>
  </si>
  <si>
    <t>Boston Whaler</t>
  </si>
  <si>
    <t>Caprera</t>
  </si>
  <si>
    <t>Historical boa</t>
  </si>
  <si>
    <t>Macea</t>
  </si>
  <si>
    <t>Nordic</t>
  </si>
  <si>
    <t>Pogo</t>
  </si>
  <si>
    <t>Ruthless Boats</t>
  </si>
  <si>
    <t>Black Workboat</t>
  </si>
  <si>
    <t>Candela</t>
  </si>
  <si>
    <t>Black Wolf</t>
  </si>
  <si>
    <t>GRAND</t>
  </si>
  <si>
    <t>Grand Soleil</t>
  </si>
  <si>
    <t>Viggo</t>
  </si>
  <si>
    <t>Alba</t>
  </si>
  <si>
    <t>Korsö</t>
  </si>
  <si>
    <t>VESIKULKUNEUVOJEN ENSIREKISTERÖINNIT 9/2025</t>
  </si>
  <si>
    <r>
      <t xml:space="preserve">REKISTERÖINNIT AJALTA: </t>
    </r>
    <r>
      <rPr>
        <b/>
        <sz val="12"/>
        <color indexed="10"/>
        <rFont val="Biome Light"/>
        <family val="2"/>
      </rPr>
      <t>1.1. - 30.9.2025 VERTAILU: 2024</t>
    </r>
  </si>
  <si>
    <t>SYYSKUU 2025</t>
  </si>
  <si>
    <t>2025 / 2024</t>
  </si>
  <si>
    <t>9/25</t>
  </si>
  <si>
    <t>1-9/25</t>
  </si>
  <si>
    <t>30 eniten rekisteröityä moottorivenemerkkiä 9/25</t>
  </si>
  <si>
    <t>MERKEITTÄIN 9/25</t>
  </si>
  <si>
    <r>
      <t xml:space="preserve">ENSIREKISTERÖIDYT VESIKULKUNEUVOT </t>
    </r>
    <r>
      <rPr>
        <b/>
        <sz val="14"/>
        <color rgb="FFFF0000"/>
        <rFont val="Biome Light"/>
        <family val="2"/>
      </rPr>
      <t>TYYPEITTÄIN JA MAAKUNNITTAIN</t>
    </r>
    <r>
      <rPr>
        <b/>
        <sz val="14"/>
        <color indexed="8"/>
        <rFont val="Biome Light"/>
        <family val="2"/>
      </rPr>
      <t xml:space="preserve"> 9/25</t>
    </r>
  </si>
  <si>
    <t>Yht. 
9/25</t>
  </si>
  <si>
    <r>
      <t>ENSIREKISTERÖIDYT VESIKULKUNEUVOT</t>
    </r>
    <r>
      <rPr>
        <b/>
        <sz val="14"/>
        <color indexed="10"/>
        <rFont val="Biome Light"/>
        <family val="2"/>
      </rPr>
      <t xml:space="preserve"> </t>
    </r>
    <r>
      <rPr>
        <b/>
        <sz val="14"/>
        <color rgb="FFFF0000"/>
        <rFont val="Biome Light"/>
        <family val="2"/>
      </rPr>
      <t xml:space="preserve">MERKETTÄIN JA MAAKUNNITTAIN </t>
    </r>
    <r>
      <rPr>
        <b/>
        <sz val="14"/>
        <rFont val="Biome Light"/>
        <family val="2"/>
      </rPr>
      <t>9/25</t>
    </r>
  </si>
  <si>
    <t>Delphia</t>
  </si>
  <si>
    <t>Helsinki</t>
  </si>
  <si>
    <t>Hamina</t>
  </si>
  <si>
    <t>Kotka</t>
  </si>
  <si>
    <t>Lohja</t>
  </si>
  <si>
    <t>Mikkeli</t>
  </si>
  <si>
    <t>Naantali</t>
  </si>
  <si>
    <t>Oulu</t>
  </si>
  <si>
    <t>Parainen</t>
  </si>
  <si>
    <t>Porvoo</t>
  </si>
  <si>
    <t>Raasepori</t>
  </si>
  <si>
    <t>Espoo</t>
  </si>
  <si>
    <t>Pori</t>
  </si>
  <si>
    <t>Joensuu</t>
  </si>
  <si>
    <t>Kuopio</t>
  </si>
  <si>
    <t>Salo</t>
  </si>
  <si>
    <t>Jyväskylä</t>
  </si>
  <si>
    <t>Kouvola</t>
  </si>
  <si>
    <t>Sipoo</t>
  </si>
  <si>
    <t>Turku</t>
  </si>
  <si>
    <t>Kirkkonummi</t>
  </si>
  <si>
    <t>3D Tender</t>
  </si>
  <si>
    <t>Raisio</t>
  </si>
  <si>
    <t>Hanko</t>
  </si>
  <si>
    <t>Excess</t>
  </si>
  <si>
    <t>GREATWHITE</t>
  </si>
  <si>
    <t>Rawater</t>
  </si>
  <si>
    <t>Rupert</t>
  </si>
  <si>
    <t>Seastorm</t>
  </si>
  <si>
    <t>Virtue</t>
  </si>
  <si>
    <t>Willys</t>
  </si>
  <si>
    <t>Bennington Mar</t>
  </si>
  <si>
    <t>Willy´s</t>
  </si>
  <si>
    <t>Ruper</t>
  </si>
  <si>
    <t>Dehler</t>
  </si>
  <si>
    <t>Galeon</t>
  </si>
  <si>
    <t>STEADY</t>
  </si>
  <si>
    <t>Uttern</t>
  </si>
  <si>
    <t>Wellcraft</t>
  </si>
  <si>
    <t>Arctic Airboat</t>
  </si>
  <si>
    <t>Rovaniemi</t>
  </si>
  <si>
    <t>G-FORCE</t>
  </si>
  <si>
    <t>Sea-Ray</t>
  </si>
  <si>
    <t>Alucraft</t>
  </si>
  <si>
    <t>Yam</t>
  </si>
  <si>
    <t>Pietarsaari</t>
  </si>
  <si>
    <t>Brig</t>
  </si>
  <si>
    <t>Kivilompolo</t>
  </si>
  <si>
    <t>Boston Whal</t>
  </si>
  <si>
    <t>Ruthless Bo</t>
  </si>
  <si>
    <t>Absolute</t>
  </si>
  <si>
    <t>X-ellent</t>
  </si>
  <si>
    <t>Alpo Pro Bo</t>
  </si>
  <si>
    <t>Nauvon Fisk</t>
  </si>
  <si>
    <t>Kannonkoski</t>
  </si>
  <si>
    <t>Rantasalmi</t>
  </si>
  <si>
    <t>Tammela</t>
  </si>
  <si>
    <t>Uusikaarlepyy</t>
  </si>
  <si>
    <t>Padasjoki</t>
  </si>
  <si>
    <t>Uusikaupunki</t>
  </si>
  <si>
    <t>Hirvensalmi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</si>
</sst>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 tint="0.39997558519241921"/>
      <name val="Biome Light"/>
      <family val="2"/>
    </font>
    <font>
      <b/>
      <sz val="12.5"/>
      <color theme="8" tint="-0.249977111117893"/>
      <name val="Biome Light"/>
      <family val="2"/>
    </font>
    <font>
      <sz val="11"/>
      <color theme="1"/>
      <name val="Biome Light"/>
      <family val="2"/>
    </font>
    <font>
      <sz val="9"/>
      <color theme="1"/>
      <name val="Biome Light"/>
      <family val="2"/>
    </font>
    <font>
      <b/>
      <sz val="9"/>
      <color indexed="8"/>
      <name val="Biome Light"/>
      <family val="2"/>
    </font>
    <font>
      <sz val="9"/>
      <name val="Biome Light"/>
      <family val="2"/>
    </font>
    <font>
      <b/>
      <sz val="9"/>
      <color rgb="FFFF0000"/>
      <name val="Biome Light"/>
      <family val="2"/>
    </font>
    <font>
      <b/>
      <sz val="9"/>
      <name val="Biome Light"/>
      <family val="2"/>
    </font>
    <font>
      <b/>
      <sz val="10"/>
      <color rgb="FFFF0000"/>
      <name val="Biome Light"/>
      <family val="2"/>
    </font>
    <font>
      <b/>
      <sz val="12"/>
      <color theme="3" tint="0.39997558519241921"/>
      <name val="Biome Light"/>
      <family val="2"/>
    </font>
    <font>
      <sz val="10"/>
      <color indexed="8"/>
      <name val="Biome Light"/>
      <family val="2"/>
    </font>
    <font>
      <b/>
      <sz val="10"/>
      <color indexed="8"/>
      <name val="Biome Light"/>
      <family val="2"/>
    </font>
    <font>
      <sz val="10"/>
      <color theme="1"/>
      <name val="Biome Light"/>
      <family val="2"/>
    </font>
    <font>
      <b/>
      <sz val="9"/>
      <color theme="1"/>
      <name val="Biome Light"/>
      <family val="2"/>
    </font>
    <font>
      <b/>
      <sz val="8"/>
      <name val="Biome Light"/>
      <family val="2"/>
    </font>
    <font>
      <sz val="9"/>
      <color rgb="FF000000"/>
      <name val="Biome Light"/>
      <family val="2"/>
    </font>
    <font>
      <sz val="8"/>
      <color rgb="FF000000"/>
      <name val="Biome Light"/>
      <family val="2"/>
    </font>
    <font>
      <b/>
      <sz val="14"/>
      <color indexed="8"/>
      <name val="Biome Light"/>
      <family val="2"/>
    </font>
    <font>
      <sz val="14"/>
      <color theme="1"/>
      <name val="Biome Light"/>
      <family val="2"/>
    </font>
    <font>
      <b/>
      <sz val="14"/>
      <color theme="1"/>
      <name val="Biome Light"/>
      <family val="2"/>
    </font>
    <font>
      <b/>
      <sz val="14"/>
      <color rgb="FFFF0000"/>
      <name val="Biome Light"/>
      <family val="2"/>
    </font>
    <font>
      <b/>
      <sz val="14"/>
      <color indexed="10"/>
      <name val="Biome Light"/>
      <family val="2"/>
    </font>
    <font>
      <sz val="10"/>
      <color theme="0" tint="-0.34998626667073579"/>
      <name val="Biome Light"/>
      <family val="2"/>
    </font>
    <font>
      <b/>
      <sz val="10"/>
      <name val="Biome Light"/>
      <family val="2"/>
    </font>
    <font>
      <b/>
      <sz val="14"/>
      <color theme="8" tint="-0.249977111117893"/>
      <name val="Biome"/>
      <family val="2"/>
    </font>
    <font>
      <b/>
      <sz val="10"/>
      <color theme="0"/>
      <name val="Biome Light"/>
      <family val="2"/>
    </font>
    <font>
      <sz val="10"/>
      <name val="Biome Light"/>
      <family val="2"/>
    </font>
    <font>
      <sz val="11"/>
      <name val="Biome Light"/>
      <family val="2"/>
    </font>
    <font>
      <sz val="11"/>
      <color rgb="FFFF0000"/>
      <name val="Biome Light"/>
      <family val="2"/>
    </font>
    <font>
      <b/>
      <sz val="10"/>
      <color rgb="FF000000"/>
      <name val="Biome Light"/>
      <family val="2"/>
    </font>
    <font>
      <b/>
      <sz val="10"/>
      <color theme="1"/>
      <name val="Biome Light"/>
      <family val="2"/>
    </font>
    <font>
      <b/>
      <sz val="12"/>
      <color theme="0"/>
      <name val="Biome Light"/>
      <family val="2"/>
    </font>
    <font>
      <b/>
      <sz val="12"/>
      <color indexed="8"/>
      <name val="Biome Light"/>
      <family val="2"/>
    </font>
    <font>
      <b/>
      <sz val="12"/>
      <color rgb="FFFF0000"/>
      <name val="Biome Light"/>
      <family val="2"/>
    </font>
    <font>
      <b/>
      <sz val="12"/>
      <color indexed="10"/>
      <name val="Biome Light"/>
      <family val="2"/>
    </font>
    <font>
      <b/>
      <sz val="8"/>
      <color theme="1"/>
      <name val="Biome Light"/>
      <family val="2"/>
    </font>
    <font>
      <b/>
      <sz val="14"/>
      <color theme="0"/>
      <name val="Biome Light"/>
      <family val="2"/>
    </font>
    <font>
      <b/>
      <sz val="11"/>
      <color theme="1"/>
      <name val="Biome Light"/>
      <family val="2"/>
    </font>
    <font>
      <b/>
      <sz val="9.5"/>
      <color rgb="FF000000"/>
      <name val="Biome Light"/>
      <family val="2"/>
    </font>
    <font>
      <b/>
      <sz val="9.5"/>
      <name val="Biome Light"/>
      <family val="2"/>
    </font>
    <font>
      <b/>
      <sz val="13"/>
      <color indexed="8"/>
      <name val="Biome Light"/>
      <family val="2"/>
    </font>
    <font>
      <b/>
      <sz val="13"/>
      <color rgb="FFFF0000"/>
      <name val="Biome Light"/>
      <family val="2"/>
    </font>
    <font>
      <b/>
      <sz val="13"/>
      <name val="Biome Light"/>
      <family val="2"/>
    </font>
    <font>
      <sz val="11"/>
      <name val="Calibri"/>
      <family val="2"/>
      <scheme val="minor"/>
    </font>
    <font>
      <b/>
      <sz val="14"/>
      <name val="Biome Light"/>
      <family val="2"/>
    </font>
    <font>
      <b/>
      <sz val="12"/>
      <color theme="9" tint="0.39997558519241921"/>
      <name val="Biome Light"/>
      <family val="2"/>
    </font>
    <font>
      <b/>
      <sz val="11"/>
      <color rgb="FFFF0000"/>
      <name val="Biome Light"/>
      <family val="2"/>
    </font>
    <font>
      <sz val="10"/>
      <color theme="0" tint="-0.499984740745262"/>
      <name val="Biome Light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ck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ck">
        <color auto="1"/>
      </left>
      <right/>
      <top/>
      <bottom style="thin">
        <color rgb="FF000000"/>
      </bottom>
      <diagonal/>
    </border>
    <border>
      <left style="thick">
        <color auto="1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/>
      <bottom style="thin">
        <color rgb="FF000000"/>
      </bottom>
      <diagonal/>
    </border>
    <border>
      <left style="thin">
        <color indexed="64"/>
      </left>
      <right/>
      <top style="double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rgb="FF000000"/>
      </top>
      <bottom style="thin">
        <color rgb="FF000000"/>
      </bottom>
      <diagonal/>
    </border>
    <border>
      <left style="thick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0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49" fontId="15" fillId="0" borderId="5" xfId="0" applyNumberFormat="1" applyFont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 wrapText="1"/>
    </xf>
    <xf numFmtId="49" fontId="15" fillId="0" borderId="8" xfId="0" applyNumberFormat="1" applyFont="1" applyBorder="1" applyAlignment="1">
      <alignment horizontal="center" vertical="center" wrapText="1"/>
    </xf>
    <xf numFmtId="49" fontId="15" fillId="0" borderId="24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/>
    <xf numFmtId="0" fontId="20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13" xfId="0" applyFont="1" applyBorder="1" applyAlignment="1">
      <alignment vertical="center"/>
    </xf>
    <xf numFmtId="2" fontId="15" fillId="2" borderId="26" xfId="0" applyNumberFormat="1" applyFont="1" applyFill="1" applyBorder="1" applyAlignment="1">
      <alignment horizontal="center" vertical="center"/>
    </xf>
    <xf numFmtId="164" fontId="9" fillId="2" borderId="26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49" fontId="15" fillId="0" borderId="0" xfId="0" applyNumberFormat="1" applyFont="1" applyAlignment="1">
      <alignment horizontal="left" vertical="center"/>
    </xf>
    <xf numFmtId="1" fontId="15" fillId="0" borderId="0" xfId="0" applyNumberFormat="1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15" fillId="0" borderId="12" xfId="0" applyFont="1" applyBorder="1" applyAlignment="1">
      <alignment vertical="center"/>
    </xf>
    <xf numFmtId="49" fontId="15" fillId="0" borderId="2" xfId="0" applyNumberFormat="1" applyFont="1" applyBorder="1" applyAlignment="1">
      <alignment horizontal="center" vertical="center"/>
    </xf>
    <xf numFmtId="1" fontId="17" fillId="0" borderId="2" xfId="0" applyNumberFormat="1" applyFont="1" applyBorder="1" applyAlignment="1">
      <alignment horizontal="center" vertical="center"/>
    </xf>
    <xf numFmtId="0" fontId="27" fillId="6" borderId="1" xfId="0" applyFont="1" applyFill="1" applyBorder="1" applyAlignment="1">
      <alignment horizontal="left" vertical="center"/>
    </xf>
    <xf numFmtId="0" fontId="25" fillId="2" borderId="13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29" fillId="0" borderId="0" xfId="0" applyFont="1"/>
    <xf numFmtId="0" fontId="30" fillId="0" borderId="0" xfId="0" applyFont="1"/>
    <xf numFmtId="0" fontId="31" fillId="4" borderId="2" xfId="0" applyFont="1" applyFill="1" applyBorder="1" applyAlignment="1">
      <alignment vertical="center"/>
    </xf>
    <xf numFmtId="2" fontId="14" fillId="0" borderId="2" xfId="0" applyNumberFormat="1" applyFont="1" applyBorder="1" applyAlignment="1">
      <alignment horizontal="center" vertical="center"/>
    </xf>
    <xf numFmtId="2" fontId="14" fillId="0" borderId="1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49" fontId="32" fillId="0" borderId="5" xfId="0" applyNumberFormat="1" applyFont="1" applyBorder="1" applyAlignment="1">
      <alignment horizontal="center" vertical="center"/>
    </xf>
    <xf numFmtId="49" fontId="32" fillId="0" borderId="6" xfId="0" applyNumberFormat="1" applyFont="1" applyBorder="1" applyAlignment="1">
      <alignment horizontal="center" vertical="center"/>
    </xf>
    <xf numFmtId="49" fontId="32" fillId="2" borderId="7" xfId="0" applyNumberFormat="1" applyFont="1" applyFill="1" applyBorder="1" applyAlignment="1">
      <alignment horizontal="center" vertical="center"/>
    </xf>
    <xf numFmtId="49" fontId="32" fillId="0" borderId="8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" fontId="14" fillId="0" borderId="15" xfId="0" applyNumberFormat="1" applyFont="1" applyBorder="1" applyAlignment="1">
      <alignment horizontal="center" vertical="center"/>
    </xf>
    <xf numFmtId="49" fontId="32" fillId="2" borderId="17" xfId="0" applyNumberFormat="1" applyFont="1" applyFill="1" applyBorder="1" applyAlignment="1">
      <alignment horizontal="left" vertical="center"/>
    </xf>
    <xf numFmtId="0" fontId="32" fillId="2" borderId="19" xfId="0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/>
    </xf>
    <xf numFmtId="1" fontId="32" fillId="2" borderId="22" xfId="0" applyNumberFormat="1" applyFont="1" applyFill="1" applyBorder="1" applyAlignment="1">
      <alignment horizontal="center" vertical="center"/>
    </xf>
    <xf numFmtId="164" fontId="32" fillId="2" borderId="3" xfId="0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5" fillId="4" borderId="9" xfId="0" applyFont="1" applyFill="1" applyBorder="1" applyAlignment="1">
      <alignment vertical="center"/>
    </xf>
    <xf numFmtId="0" fontId="25" fillId="2" borderId="9" xfId="0" applyFont="1" applyFill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49" fontId="32" fillId="2" borderId="3" xfId="0" applyNumberFormat="1" applyFont="1" applyFill="1" applyBorder="1" applyAlignment="1">
      <alignment horizontal="left" vertical="center"/>
    </xf>
    <xf numFmtId="1" fontId="32" fillId="2" borderId="3" xfId="0" applyNumberFormat="1" applyFont="1" applyFill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/>
    </xf>
    <xf numFmtId="164" fontId="25" fillId="2" borderId="3" xfId="0" applyNumberFormat="1" applyFont="1" applyFill="1" applyBorder="1" applyAlignment="1">
      <alignment horizontal="center" vertical="center"/>
    </xf>
    <xf numFmtId="49" fontId="32" fillId="2" borderId="6" xfId="0" applyNumberFormat="1" applyFont="1" applyFill="1" applyBorder="1" applyAlignment="1">
      <alignment horizontal="center" vertical="center"/>
    </xf>
    <xf numFmtId="49" fontId="25" fillId="2" borderId="6" xfId="0" applyNumberFormat="1" applyFont="1" applyFill="1" applyBorder="1" applyAlignment="1">
      <alignment horizontal="center" vertical="center"/>
    </xf>
    <xf numFmtId="49" fontId="25" fillId="0" borderId="5" xfId="0" applyNumberFormat="1" applyFont="1" applyBorder="1" applyAlignment="1">
      <alignment horizontal="center" vertical="center"/>
    </xf>
    <xf numFmtId="49" fontId="32" fillId="2" borderId="33" xfId="0" applyNumberFormat="1" applyFont="1" applyFill="1" applyBorder="1" applyAlignment="1">
      <alignment horizontal="center" vertical="center" wrapText="1"/>
    </xf>
    <xf numFmtId="49" fontId="32" fillId="5" borderId="34" xfId="0" applyNumberFormat="1" applyFont="1" applyFill="1" applyBorder="1" applyAlignment="1">
      <alignment horizontal="center" vertical="center" wrapText="1"/>
    </xf>
    <xf numFmtId="49" fontId="32" fillId="5" borderId="33" xfId="0" applyNumberFormat="1" applyFont="1" applyFill="1" applyBorder="1" applyAlignment="1">
      <alignment horizontal="center" vertical="center" wrapText="1"/>
    </xf>
    <xf numFmtId="0" fontId="25" fillId="4" borderId="33" xfId="0" applyFont="1" applyFill="1" applyBorder="1" applyAlignment="1">
      <alignment horizontal="left" vertical="center"/>
    </xf>
    <xf numFmtId="1" fontId="14" fillId="5" borderId="34" xfId="0" applyNumberFormat="1" applyFont="1" applyFill="1" applyBorder="1" applyAlignment="1">
      <alignment horizontal="center" vertical="center"/>
    </xf>
    <xf numFmtId="1" fontId="14" fillId="5" borderId="33" xfId="0" applyNumberFormat="1" applyFont="1" applyFill="1" applyBorder="1" applyAlignment="1">
      <alignment horizontal="center" vertical="center"/>
    </xf>
    <xf numFmtId="0" fontId="25" fillId="4" borderId="35" xfId="0" applyFont="1" applyFill="1" applyBorder="1" applyAlignment="1">
      <alignment horizontal="left" vertical="center"/>
    </xf>
    <xf numFmtId="1" fontId="14" fillId="5" borderId="36" xfId="0" applyNumberFormat="1" applyFont="1" applyFill="1" applyBorder="1" applyAlignment="1">
      <alignment horizontal="center" vertical="center"/>
    </xf>
    <xf numFmtId="1" fontId="14" fillId="5" borderId="35" xfId="0" applyNumberFormat="1" applyFont="1" applyFill="1" applyBorder="1" applyAlignment="1">
      <alignment horizontal="center" vertical="center"/>
    </xf>
    <xf numFmtId="164" fontId="25" fillId="0" borderId="33" xfId="0" applyNumberFormat="1" applyFont="1" applyBorder="1" applyAlignment="1">
      <alignment horizontal="center" vertical="center"/>
    </xf>
    <xf numFmtId="164" fontId="25" fillId="0" borderId="8" xfId="0" applyNumberFormat="1" applyFont="1" applyBorder="1" applyAlignment="1">
      <alignment horizontal="center" vertical="center"/>
    </xf>
    <xf numFmtId="164" fontId="25" fillId="0" borderId="2" xfId="0" applyNumberFormat="1" applyFont="1" applyBorder="1" applyAlignment="1">
      <alignment horizontal="center" vertical="center"/>
    </xf>
    <xf numFmtId="164" fontId="32" fillId="0" borderId="8" xfId="0" applyNumberFormat="1" applyFont="1" applyBorder="1" applyAlignment="1">
      <alignment horizontal="center" vertical="center"/>
    </xf>
    <xf numFmtId="1" fontId="32" fillId="2" borderId="28" xfId="0" applyNumberFormat="1" applyFont="1" applyFill="1" applyBorder="1" applyAlignment="1">
      <alignment horizontal="center" vertical="center"/>
    </xf>
    <xf numFmtId="1" fontId="14" fillId="5" borderId="11" xfId="0" applyNumberFormat="1" applyFont="1" applyFill="1" applyBorder="1" applyAlignment="1">
      <alignment horizontal="center" vertical="center"/>
    </xf>
    <xf numFmtId="1" fontId="14" fillId="5" borderId="2" xfId="0" applyNumberFormat="1" applyFont="1" applyFill="1" applyBorder="1" applyAlignment="1">
      <alignment horizontal="center" vertical="center"/>
    </xf>
    <xf numFmtId="0" fontId="31" fillId="4" borderId="2" xfId="0" applyFont="1" applyFill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49" fontId="32" fillId="2" borderId="2" xfId="0" applyNumberFormat="1" applyFont="1" applyFill="1" applyBorder="1" applyAlignment="1">
      <alignment horizontal="center" vertical="center"/>
    </xf>
    <xf numFmtId="49" fontId="32" fillId="0" borderId="27" xfId="0" applyNumberFormat="1" applyFont="1" applyBorder="1" applyAlignment="1">
      <alignment horizontal="center" vertical="center"/>
    </xf>
    <xf numFmtId="0" fontId="32" fillId="2" borderId="3" xfId="0" applyFont="1" applyFill="1" applyBorder="1" applyAlignment="1">
      <alignment vertical="center"/>
    </xf>
    <xf numFmtId="164" fontId="25" fillId="0" borderId="13" xfId="0" applyNumberFormat="1" applyFont="1" applyBorder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/>
    </xf>
    <xf numFmtId="49" fontId="14" fillId="3" borderId="12" xfId="0" applyNumberFormat="1" applyFont="1" applyFill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32" fillId="2" borderId="30" xfId="0" applyFont="1" applyFill="1" applyBorder="1" applyAlignment="1">
      <alignment horizontal="center" vertical="center"/>
    </xf>
    <xf numFmtId="49" fontId="32" fillId="2" borderId="30" xfId="0" applyNumberFormat="1" applyFont="1" applyFill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49" fontId="32" fillId="2" borderId="31" xfId="0" applyNumberFormat="1" applyFont="1" applyFill="1" applyBorder="1" applyAlignment="1">
      <alignment horizontal="left" vertical="center"/>
    </xf>
    <xf numFmtId="1" fontId="32" fillId="0" borderId="0" xfId="0" applyNumberFormat="1" applyFont="1" applyAlignment="1">
      <alignment horizontal="center" vertical="center"/>
    </xf>
    <xf numFmtId="164" fontId="25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49" fontId="32" fillId="0" borderId="0" xfId="0" applyNumberFormat="1" applyFont="1" applyAlignment="1">
      <alignment horizontal="left" vertical="center"/>
    </xf>
    <xf numFmtId="1" fontId="32" fillId="2" borderId="33" xfId="0" applyNumberFormat="1" applyFont="1" applyFill="1" applyBorder="1" applyAlignment="1">
      <alignment horizontal="center" vertical="center"/>
    </xf>
    <xf numFmtId="1" fontId="32" fillId="2" borderId="3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49" fontId="15" fillId="2" borderId="17" xfId="0" applyNumberFormat="1" applyFont="1" applyFill="1" applyBorder="1" applyAlignment="1">
      <alignment horizontal="left" vertical="center"/>
    </xf>
    <xf numFmtId="2" fontId="15" fillId="2" borderId="44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5" fillId="4" borderId="2" xfId="0" applyFont="1" applyFill="1" applyBorder="1" applyAlignment="1">
      <alignment vertical="center"/>
    </xf>
    <xf numFmtId="1" fontId="28" fillId="0" borderId="2" xfId="0" applyNumberFormat="1" applyFont="1" applyBorder="1" applyAlignment="1">
      <alignment horizontal="center" vertical="center"/>
    </xf>
    <xf numFmtId="0" fontId="25" fillId="4" borderId="13" xfId="0" applyFont="1" applyFill="1" applyBorder="1" applyAlignment="1">
      <alignment vertical="center"/>
    </xf>
    <xf numFmtId="1" fontId="28" fillId="5" borderId="2" xfId="0" applyNumberFormat="1" applyFont="1" applyFill="1" applyBorder="1" applyAlignment="1">
      <alignment horizontal="center" vertical="center"/>
    </xf>
    <xf numFmtId="1" fontId="28" fillId="5" borderId="11" xfId="0" applyNumberFormat="1" applyFont="1" applyFill="1" applyBorder="1" applyAlignment="1">
      <alignment horizontal="center" vertical="center"/>
    </xf>
    <xf numFmtId="1" fontId="28" fillId="5" borderId="29" xfId="0" applyNumberFormat="1" applyFont="1" applyFill="1" applyBorder="1" applyAlignment="1">
      <alignment horizontal="center" vertical="center"/>
    </xf>
    <xf numFmtId="1" fontId="28" fillId="5" borderId="13" xfId="0" applyNumberFormat="1" applyFont="1" applyFill="1" applyBorder="1" applyAlignment="1">
      <alignment horizontal="center" vertical="center"/>
    </xf>
    <xf numFmtId="9" fontId="25" fillId="2" borderId="17" xfId="1" applyFont="1" applyFill="1" applyBorder="1" applyAlignment="1">
      <alignment horizontal="center" vertical="center"/>
    </xf>
    <xf numFmtId="0" fontId="18" fillId="0" borderId="32" xfId="0" applyFont="1" applyBorder="1" applyAlignment="1">
      <alignment horizontal="left" vertical="center"/>
    </xf>
    <xf numFmtId="1" fontId="17" fillId="0" borderId="32" xfId="0" applyNumberFormat="1" applyFont="1" applyBorder="1" applyAlignment="1">
      <alignment horizontal="center" vertical="center"/>
    </xf>
    <xf numFmtId="1" fontId="25" fillId="2" borderId="2" xfId="0" applyNumberFormat="1" applyFont="1" applyFill="1" applyBorder="1" applyAlignment="1">
      <alignment horizontal="center" vertical="center"/>
    </xf>
    <xf numFmtId="1" fontId="32" fillId="2" borderId="31" xfId="0" applyNumberFormat="1" applyFont="1" applyFill="1" applyBorder="1" applyAlignment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/>
    </xf>
    <xf numFmtId="49" fontId="37" fillId="3" borderId="2" xfId="0" applyNumberFormat="1" applyFont="1" applyFill="1" applyBorder="1" applyAlignment="1">
      <alignment horizontal="center" vertical="center"/>
    </xf>
    <xf numFmtId="49" fontId="37" fillId="3" borderId="2" xfId="0" applyNumberFormat="1" applyFont="1" applyFill="1" applyBorder="1" applyAlignment="1">
      <alignment horizontal="center" vertical="center" wrapText="1"/>
    </xf>
    <xf numFmtId="0" fontId="21" fillId="0" borderId="0" xfId="0" applyFont="1" applyProtection="1">
      <protection locked="0"/>
    </xf>
    <xf numFmtId="49" fontId="32" fillId="2" borderId="4" xfId="0" applyNumberFormat="1" applyFont="1" applyFill="1" applyBorder="1" applyAlignment="1">
      <alignment horizontal="center" vertical="center"/>
    </xf>
    <xf numFmtId="49" fontId="7" fillId="7" borderId="6" xfId="0" applyNumberFormat="1" applyFont="1" applyFill="1" applyBorder="1" applyAlignment="1">
      <alignment horizontal="center" vertical="center" wrapText="1"/>
    </xf>
    <xf numFmtId="49" fontId="16" fillId="7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15" fillId="5" borderId="47" xfId="0" applyNumberFormat="1" applyFont="1" applyFill="1" applyBorder="1" applyAlignment="1">
      <alignment horizontal="center" vertical="center" wrapText="1"/>
    </xf>
    <xf numFmtId="49" fontId="15" fillId="2" borderId="46" xfId="0" applyNumberFormat="1" applyFont="1" applyFill="1" applyBorder="1" applyAlignment="1">
      <alignment horizontal="center" vertical="center"/>
    </xf>
    <xf numFmtId="1" fontId="15" fillId="2" borderId="19" xfId="0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164" fontId="25" fillId="0" borderId="9" xfId="0" applyNumberFormat="1" applyFont="1" applyBorder="1" applyAlignment="1">
      <alignment horizontal="center" vertical="center"/>
    </xf>
    <xf numFmtId="49" fontId="32" fillId="2" borderId="32" xfId="0" applyNumberFormat="1" applyFont="1" applyFill="1" applyBorder="1" applyAlignment="1">
      <alignment horizontal="left" vertical="center"/>
    </xf>
    <xf numFmtId="164" fontId="25" fillId="2" borderId="32" xfId="0" applyNumberFormat="1" applyFont="1" applyFill="1" applyBorder="1" applyAlignment="1">
      <alignment horizontal="center" vertical="center"/>
    </xf>
    <xf numFmtId="164" fontId="25" fillId="0" borderId="35" xfId="0" applyNumberFormat="1" applyFont="1" applyBorder="1" applyAlignment="1">
      <alignment horizontal="center" vertical="center"/>
    </xf>
    <xf numFmtId="1" fontId="25" fillId="2" borderId="33" xfId="0" applyNumberFormat="1" applyFont="1" applyFill="1" applyBorder="1" applyAlignment="1">
      <alignment horizontal="center" vertical="center"/>
    </xf>
    <xf numFmtId="1" fontId="28" fillId="5" borderId="34" xfId="0" applyNumberFormat="1" applyFont="1" applyFill="1" applyBorder="1" applyAlignment="1">
      <alignment horizontal="center" vertical="center"/>
    </xf>
    <xf numFmtId="1" fontId="28" fillId="5" borderId="33" xfId="0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164" fontId="32" fillId="0" borderId="0" xfId="0" applyNumberFormat="1" applyFont="1" applyAlignment="1">
      <alignment horizontal="center" vertical="center"/>
    </xf>
    <xf numFmtId="164" fontId="25" fillId="0" borderId="16" xfId="0" applyNumberFormat="1" applyFont="1" applyBorder="1" applyAlignment="1">
      <alignment horizontal="center" vertical="center"/>
    </xf>
    <xf numFmtId="0" fontId="5" fillId="8" borderId="23" xfId="0" applyFont="1" applyFill="1" applyBorder="1" applyAlignment="1">
      <alignment horizontal="left" vertical="center"/>
    </xf>
    <xf numFmtId="0" fontId="4" fillId="0" borderId="45" xfId="0" applyFont="1" applyBorder="1" applyAlignment="1">
      <alignment vertical="center"/>
    </xf>
    <xf numFmtId="1" fontId="14" fillId="0" borderId="0" xfId="0" applyNumberFormat="1" applyFont="1" applyAlignment="1">
      <alignment horizontal="center" vertical="center"/>
    </xf>
    <xf numFmtId="9" fontId="25" fillId="0" borderId="0" xfId="1" applyFont="1" applyFill="1" applyBorder="1" applyAlignment="1">
      <alignment horizontal="center" vertical="center"/>
    </xf>
    <xf numFmtId="9" fontId="32" fillId="2" borderId="17" xfId="1" applyFont="1" applyFill="1" applyBorder="1" applyAlignment="1">
      <alignment horizontal="left" vertical="center"/>
    </xf>
    <xf numFmtId="1" fontId="32" fillId="2" borderId="19" xfId="1" applyNumberFormat="1" applyFont="1" applyFill="1" applyBorder="1" applyAlignment="1">
      <alignment horizontal="center" vertical="center"/>
    </xf>
    <xf numFmtId="49" fontId="25" fillId="7" borderId="33" xfId="0" applyNumberFormat="1" applyFont="1" applyFill="1" applyBorder="1" applyAlignment="1">
      <alignment horizontal="center" vertical="center"/>
    </xf>
    <xf numFmtId="0" fontId="7" fillId="9" borderId="0" xfId="0" applyFont="1" applyFill="1" applyAlignment="1">
      <alignment vertical="center"/>
    </xf>
    <xf numFmtId="0" fontId="9" fillId="9" borderId="0" xfId="0" applyFont="1" applyFill="1" applyAlignment="1">
      <alignment horizontal="left" vertical="center"/>
    </xf>
    <xf numFmtId="0" fontId="9" fillId="9" borderId="0" xfId="0" applyFont="1" applyFill="1" applyAlignment="1">
      <alignment vertical="center"/>
    </xf>
    <xf numFmtId="0" fontId="10" fillId="9" borderId="0" xfId="0" applyFont="1" applyFill="1" applyAlignment="1">
      <alignment vertical="center"/>
    </xf>
    <xf numFmtId="49" fontId="25" fillId="7" borderId="8" xfId="0" applyNumberFormat="1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vertical="center"/>
    </xf>
    <xf numFmtId="0" fontId="41" fillId="4" borderId="2" xfId="0" applyFont="1" applyFill="1" applyBorder="1" applyAlignment="1">
      <alignment vertical="center"/>
    </xf>
    <xf numFmtId="0" fontId="41" fillId="4" borderId="13" xfId="0" applyFont="1" applyFill="1" applyBorder="1" applyAlignment="1">
      <alignment vertical="center"/>
    </xf>
    <xf numFmtId="0" fontId="28" fillId="8" borderId="8" xfId="0" applyFont="1" applyFill="1" applyBorder="1" applyAlignment="1">
      <alignment horizontal="center" vertical="center"/>
    </xf>
    <xf numFmtId="0" fontId="25" fillId="7" borderId="9" xfId="0" applyFont="1" applyFill="1" applyBorder="1" applyAlignment="1">
      <alignment horizontal="left" vertical="center"/>
    </xf>
    <xf numFmtId="164" fontId="25" fillId="8" borderId="2" xfId="0" applyNumberFormat="1" applyFont="1" applyFill="1" applyBorder="1" applyAlignment="1">
      <alignment horizontal="center" vertical="center"/>
    </xf>
    <xf numFmtId="0" fontId="27" fillId="6" borderId="52" xfId="0" applyFont="1" applyFill="1" applyBorder="1" applyAlignment="1">
      <alignment horizontal="left" vertical="center"/>
    </xf>
    <xf numFmtId="2" fontId="14" fillId="8" borderId="2" xfId="0" applyNumberFormat="1" applyFont="1" applyFill="1" applyBorder="1" applyAlignment="1">
      <alignment horizontal="center" vertical="center"/>
    </xf>
    <xf numFmtId="0" fontId="19" fillId="8" borderId="0" xfId="0" applyFont="1" applyFill="1"/>
    <xf numFmtId="0" fontId="25" fillId="7" borderId="33" xfId="0" applyFont="1" applyFill="1" applyBorder="1" applyAlignment="1">
      <alignment horizontal="left" vertical="center"/>
    </xf>
    <xf numFmtId="3" fontId="32" fillId="2" borderId="32" xfId="0" applyNumberFormat="1" applyFont="1" applyFill="1" applyBorder="1" applyAlignment="1">
      <alignment horizontal="center" vertical="center"/>
    </xf>
    <xf numFmtId="3" fontId="32" fillId="2" borderId="49" xfId="0" applyNumberFormat="1" applyFont="1" applyFill="1" applyBorder="1" applyAlignment="1">
      <alignment horizontal="center" vertical="center"/>
    </xf>
    <xf numFmtId="3" fontId="15" fillId="2" borderId="20" xfId="0" applyNumberFormat="1" applyFont="1" applyFill="1" applyBorder="1" applyAlignment="1">
      <alignment horizontal="center" vertical="center"/>
    </xf>
    <xf numFmtId="3" fontId="15" fillId="2" borderId="18" xfId="0" applyNumberFormat="1" applyFont="1" applyFill="1" applyBorder="1" applyAlignment="1">
      <alignment horizontal="center" vertical="center"/>
    </xf>
    <xf numFmtId="3" fontId="32" fillId="2" borderId="11" xfId="0" applyNumberFormat="1" applyFont="1" applyFill="1" applyBorder="1" applyAlignment="1">
      <alignment horizontal="center" vertical="center"/>
    </xf>
    <xf numFmtId="3" fontId="14" fillId="0" borderId="10" xfId="0" applyNumberFormat="1" applyFont="1" applyBorder="1" applyAlignment="1">
      <alignment horizontal="center" vertical="center"/>
    </xf>
    <xf numFmtId="3" fontId="14" fillId="0" borderId="12" xfId="0" applyNumberFormat="1" applyFont="1" applyBorder="1" applyAlignment="1">
      <alignment horizontal="center" vertical="center"/>
    </xf>
    <xf numFmtId="3" fontId="32" fillId="2" borderId="18" xfId="0" applyNumberFormat="1" applyFont="1" applyFill="1" applyBorder="1" applyAlignment="1">
      <alignment horizontal="center" vertical="center"/>
    </xf>
    <xf numFmtId="3" fontId="32" fillId="2" borderId="19" xfId="0" applyNumberFormat="1" applyFont="1" applyFill="1" applyBorder="1" applyAlignment="1">
      <alignment horizontal="center" vertical="center"/>
    </xf>
    <xf numFmtId="3" fontId="32" fillId="2" borderId="20" xfId="0" applyNumberFormat="1" applyFont="1" applyFill="1" applyBorder="1" applyAlignment="1">
      <alignment horizontal="center" vertical="center"/>
    </xf>
    <xf numFmtId="3" fontId="32" fillId="2" borderId="21" xfId="0" applyNumberFormat="1" applyFont="1" applyFill="1" applyBorder="1" applyAlignment="1">
      <alignment horizontal="center" vertical="center"/>
    </xf>
    <xf numFmtId="3" fontId="4" fillId="0" borderId="0" xfId="0" applyNumberFormat="1" applyFont="1"/>
    <xf numFmtId="3" fontId="25" fillId="2" borderId="2" xfId="0" applyNumberFormat="1" applyFont="1" applyFill="1" applyBorder="1" applyAlignment="1">
      <alignment horizontal="center" vertical="center"/>
    </xf>
    <xf numFmtId="3" fontId="28" fillId="0" borderId="2" xfId="0" applyNumberFormat="1" applyFont="1" applyBorder="1" applyAlignment="1">
      <alignment horizontal="left" vertical="center"/>
    </xf>
    <xf numFmtId="3" fontId="28" fillId="0" borderId="2" xfId="0" applyNumberFormat="1" applyFont="1" applyBorder="1" applyAlignment="1">
      <alignment horizontal="center" vertical="center"/>
    </xf>
    <xf numFmtId="3" fontId="32" fillId="2" borderId="2" xfId="0" applyNumberFormat="1" applyFont="1" applyFill="1" applyBorder="1" applyAlignment="1">
      <alignment horizontal="center" vertical="center"/>
    </xf>
    <xf numFmtId="3" fontId="14" fillId="0" borderId="2" xfId="0" applyNumberFormat="1" applyFont="1" applyBorder="1" applyAlignment="1">
      <alignment horizontal="center" vertical="center"/>
    </xf>
    <xf numFmtId="3" fontId="25" fillId="2" borderId="13" xfId="0" applyNumberFormat="1" applyFont="1" applyFill="1" applyBorder="1" applyAlignment="1">
      <alignment horizontal="center" vertical="center"/>
    </xf>
    <xf numFmtId="3" fontId="28" fillId="0" borderId="13" xfId="0" applyNumberFormat="1" applyFont="1" applyBorder="1" applyAlignment="1">
      <alignment horizontal="center" vertical="center"/>
    </xf>
    <xf numFmtId="3" fontId="32" fillId="2" borderId="3" xfId="0" applyNumberFormat="1" applyFont="1" applyFill="1" applyBorder="1" applyAlignment="1">
      <alignment horizontal="center" vertical="center"/>
    </xf>
    <xf numFmtId="3" fontId="15" fillId="0" borderId="0" xfId="0" applyNumberFormat="1" applyFont="1" applyAlignment="1">
      <alignment horizontal="center" vertical="center"/>
    </xf>
    <xf numFmtId="3" fontId="32" fillId="0" borderId="0" xfId="0" applyNumberFormat="1" applyFont="1" applyAlignment="1">
      <alignment horizontal="center" vertical="center"/>
    </xf>
    <xf numFmtId="0" fontId="14" fillId="0" borderId="45" xfId="0" applyFont="1" applyBorder="1" applyAlignment="1">
      <alignment horizontal="left" vertical="center"/>
    </xf>
    <xf numFmtId="1" fontId="28" fillId="0" borderId="2" xfId="0" applyNumberFormat="1" applyFont="1" applyBorder="1" applyAlignment="1">
      <alignment horizontal="center" vertical="center" wrapText="1"/>
    </xf>
    <xf numFmtId="0" fontId="45" fillId="0" borderId="0" xfId="0" applyFont="1"/>
    <xf numFmtId="0" fontId="33" fillId="6" borderId="0" xfId="0" applyFont="1" applyFill="1" applyAlignment="1">
      <alignment horizontal="left" vertical="center" readingOrder="1"/>
    </xf>
    <xf numFmtId="0" fontId="34" fillId="0" borderId="0" xfId="0" applyFont="1" applyAlignment="1">
      <alignment horizontal="left" vertical="center" readingOrder="1"/>
    </xf>
    <xf numFmtId="0" fontId="19" fillId="8" borderId="0" xfId="0" applyFont="1" applyFill="1" applyAlignment="1">
      <alignment horizontal="left"/>
    </xf>
    <xf numFmtId="1" fontId="8" fillId="0" borderId="0" xfId="0" applyNumberFormat="1" applyFont="1" applyAlignment="1">
      <alignment horizontal="center" vertical="center"/>
    </xf>
    <xf numFmtId="0" fontId="5" fillId="0" borderId="48" xfId="0" applyFont="1" applyBorder="1" applyAlignment="1">
      <alignment vertical="center"/>
    </xf>
    <xf numFmtId="0" fontId="4" fillId="8" borderId="0" xfId="0" applyFont="1" applyFill="1"/>
    <xf numFmtId="3" fontId="25" fillId="2" borderId="3" xfId="0" applyNumberFormat="1" applyFont="1" applyFill="1" applyBorder="1" applyAlignment="1">
      <alignment horizontal="center" vertical="center"/>
    </xf>
    <xf numFmtId="3" fontId="25" fillId="7" borderId="3" xfId="0" applyNumberFormat="1" applyFont="1" applyFill="1" applyBorder="1" applyAlignment="1">
      <alignment horizontal="center" vertical="center"/>
    </xf>
    <xf numFmtId="0" fontId="25" fillId="7" borderId="14" xfId="0" applyFont="1" applyFill="1" applyBorder="1" applyAlignment="1">
      <alignment horizontal="center" vertical="center"/>
    </xf>
    <xf numFmtId="3" fontId="25" fillId="0" borderId="3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5" xfId="0" applyFont="1" applyBorder="1" applyAlignment="1">
      <alignment vertical="center"/>
    </xf>
    <xf numFmtId="0" fontId="5" fillId="0" borderId="25" xfId="0" applyFont="1" applyBorder="1" applyAlignment="1">
      <alignment horizontal="center" vertical="center"/>
    </xf>
    <xf numFmtId="1" fontId="14" fillId="5" borderId="53" xfId="0" applyNumberFormat="1" applyFont="1" applyFill="1" applyBorder="1" applyAlignment="1">
      <alignment horizontal="center" vertical="center"/>
    </xf>
    <xf numFmtId="3" fontId="32" fillId="2" borderId="54" xfId="1" applyNumberFormat="1" applyFont="1" applyFill="1" applyBorder="1" applyAlignment="1">
      <alignment horizontal="center" vertical="center"/>
    </xf>
    <xf numFmtId="1" fontId="14" fillId="5" borderId="7" xfId="0" applyNumberFormat="1" applyFont="1" applyFill="1" applyBorder="1" applyAlignment="1">
      <alignment horizontal="center" vertical="center"/>
    </xf>
    <xf numFmtId="3" fontId="32" fillId="2" borderId="55" xfId="1" applyNumberFormat="1" applyFont="1" applyFill="1" applyBorder="1" applyAlignment="1">
      <alignment horizontal="center" vertical="center"/>
    </xf>
    <xf numFmtId="3" fontId="25" fillId="2" borderId="2" xfId="0" applyNumberFormat="1" applyFont="1" applyFill="1" applyBorder="1" applyAlignment="1">
      <alignment horizontal="left" vertical="center"/>
    </xf>
    <xf numFmtId="49" fontId="14" fillId="4" borderId="56" xfId="0" applyNumberFormat="1" applyFont="1" applyFill="1" applyBorder="1" applyAlignment="1">
      <alignment horizontal="left" vertical="center"/>
    </xf>
    <xf numFmtId="49" fontId="14" fillId="4" borderId="57" xfId="0" applyNumberFormat="1" applyFont="1" applyFill="1" applyBorder="1" applyAlignment="1">
      <alignment horizontal="left" vertical="center"/>
    </xf>
    <xf numFmtId="49" fontId="14" fillId="4" borderId="57" xfId="0" applyNumberFormat="1" applyFont="1" applyFill="1" applyBorder="1" applyAlignment="1">
      <alignment horizontal="left" vertical="center" wrapText="1"/>
    </xf>
    <xf numFmtId="49" fontId="14" fillId="4" borderId="58" xfId="0" applyNumberFormat="1" applyFont="1" applyFill="1" applyBorder="1" applyAlignment="1">
      <alignment horizontal="left" vertical="center"/>
    </xf>
    <xf numFmtId="49" fontId="32" fillId="2" borderId="5" xfId="0" applyNumberFormat="1" applyFont="1" applyFill="1" applyBorder="1" applyAlignment="1">
      <alignment horizontal="center" vertical="center"/>
    </xf>
    <xf numFmtId="3" fontId="32" fillId="2" borderId="15" xfId="0" applyNumberFormat="1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left" vertical="center"/>
    </xf>
    <xf numFmtId="0" fontId="25" fillId="4" borderId="13" xfId="0" applyFont="1" applyFill="1" applyBorder="1" applyAlignment="1">
      <alignment horizontal="left" vertical="center"/>
    </xf>
    <xf numFmtId="0" fontId="47" fillId="6" borderId="0" xfId="0" applyFont="1" applyFill="1" applyAlignment="1">
      <alignment horizontal="left" vertical="center" readingOrder="1"/>
    </xf>
    <xf numFmtId="1" fontId="25" fillId="2" borderId="12" xfId="0" applyNumberFormat="1" applyFont="1" applyFill="1" applyBorder="1" applyAlignment="1">
      <alignment horizontal="center" vertical="center"/>
    </xf>
    <xf numFmtId="1" fontId="32" fillId="2" borderId="12" xfId="0" applyNumberFormat="1" applyFont="1" applyFill="1" applyBorder="1" applyAlignment="1">
      <alignment horizontal="center" vertical="center"/>
    </xf>
    <xf numFmtId="1" fontId="25" fillId="2" borderId="14" xfId="0" applyNumberFormat="1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left" vertical="center"/>
    </xf>
    <xf numFmtId="1" fontId="24" fillId="2" borderId="12" xfId="0" applyNumberFormat="1" applyFont="1" applyFill="1" applyBorder="1" applyAlignment="1">
      <alignment horizontal="center" vertical="center"/>
    </xf>
    <xf numFmtId="1" fontId="24" fillId="5" borderId="11" xfId="0" applyNumberFormat="1" applyFont="1" applyFill="1" applyBorder="1" applyAlignment="1">
      <alignment horizontal="center" vertical="center"/>
    </xf>
    <xf numFmtId="1" fontId="24" fillId="5" borderId="2" xfId="0" applyNumberFormat="1" applyFont="1" applyFill="1" applyBorder="1" applyAlignment="1">
      <alignment horizontal="center" vertical="center"/>
    </xf>
    <xf numFmtId="0" fontId="24" fillId="4" borderId="13" xfId="0" applyFont="1" applyFill="1" applyBorder="1" applyAlignment="1">
      <alignment horizontal="left" vertical="center"/>
    </xf>
    <xf numFmtId="1" fontId="24" fillId="5" borderId="13" xfId="0" applyNumberFormat="1" applyFont="1" applyFill="1" applyBorder="1" applyAlignment="1">
      <alignment horizontal="center" vertical="center"/>
    </xf>
    <xf numFmtId="1" fontId="24" fillId="2" borderId="14" xfId="0" applyNumberFormat="1" applyFont="1" applyFill="1" applyBorder="1" applyAlignment="1">
      <alignment horizontal="center" vertical="center"/>
    </xf>
    <xf numFmtId="164" fontId="25" fillId="0" borderId="59" xfId="0" applyNumberFormat="1" applyFont="1" applyBorder="1" applyAlignment="1">
      <alignment horizontal="center" vertical="center"/>
    </xf>
    <xf numFmtId="1" fontId="24" fillId="5" borderId="29" xfId="0" applyNumberFormat="1" applyFont="1" applyFill="1" applyBorder="1" applyAlignment="1">
      <alignment horizontal="center" vertical="center"/>
    </xf>
    <xf numFmtId="3" fontId="0" fillId="0" borderId="0" xfId="0" applyNumberFormat="1"/>
    <xf numFmtId="0" fontId="48" fillId="0" borderId="0" xfId="0" applyFont="1"/>
    <xf numFmtId="3" fontId="48" fillId="0" borderId="0" xfId="0" applyNumberFormat="1" applyFont="1"/>
    <xf numFmtId="164" fontId="25" fillId="0" borderId="60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" fontId="49" fillId="2" borderId="12" xfId="0" applyNumberFormat="1" applyFont="1" applyFill="1" applyBorder="1" applyAlignment="1">
      <alignment horizontal="center" vertical="center"/>
    </xf>
    <xf numFmtId="1" fontId="49" fillId="5" borderId="11" xfId="0" applyNumberFormat="1" applyFont="1" applyFill="1" applyBorder="1" applyAlignment="1">
      <alignment horizontal="center" vertical="center"/>
    </xf>
    <xf numFmtId="1" fontId="49" fillId="5" borderId="2" xfId="0" applyNumberFormat="1" applyFont="1" applyFill="1" applyBorder="1" applyAlignment="1">
      <alignment horizontal="center" vertical="center"/>
    </xf>
    <xf numFmtId="1" fontId="49" fillId="2" borderId="14" xfId="0" applyNumberFormat="1" applyFont="1" applyFill="1" applyBorder="1" applyAlignment="1">
      <alignment horizontal="center" vertical="center"/>
    </xf>
    <xf numFmtId="1" fontId="49" fillId="5" borderId="29" xfId="0" applyNumberFormat="1" applyFont="1" applyFill="1" applyBorder="1" applyAlignment="1">
      <alignment horizontal="center" vertical="center"/>
    </xf>
    <xf numFmtId="1" fontId="49" fillId="5" borderId="13" xfId="0" applyNumberFormat="1" applyFont="1" applyFill="1" applyBorder="1" applyAlignment="1">
      <alignment horizontal="center" vertical="center"/>
    </xf>
    <xf numFmtId="0" fontId="49" fillId="0" borderId="59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1" fontId="17" fillId="0" borderId="0" xfId="0" applyNumberFormat="1" applyFont="1" applyAlignment="1">
      <alignment horizontal="center" vertical="center"/>
    </xf>
    <xf numFmtId="0" fontId="49" fillId="4" borderId="2" xfId="0" applyFont="1" applyFill="1" applyBorder="1" applyAlignment="1">
      <alignment horizontal="left" vertical="center"/>
    </xf>
    <xf numFmtId="1" fontId="49" fillId="2" borderId="28" xfId="0" applyNumberFormat="1" applyFont="1" applyFill="1" applyBorder="1" applyAlignment="1">
      <alignment horizontal="center" vertical="center"/>
    </xf>
    <xf numFmtId="0" fontId="49" fillId="0" borderId="2" xfId="0" applyFont="1" applyBorder="1" applyAlignment="1">
      <alignment horizontal="center" vertical="center"/>
    </xf>
    <xf numFmtId="0" fontId="42" fillId="8" borderId="0" xfId="0" applyFont="1" applyFill="1" applyAlignment="1">
      <alignment readingOrder="1"/>
    </xf>
    <xf numFmtId="0" fontId="4" fillId="5" borderId="12" xfId="0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2" fillId="4" borderId="2" xfId="0" applyFont="1" applyFill="1" applyBorder="1" applyAlignment="1">
      <alignment vertical="center"/>
    </xf>
    <xf numFmtId="0" fontId="32" fillId="4" borderId="9" xfId="0" applyFont="1" applyFill="1" applyBorder="1" applyAlignment="1">
      <alignment vertical="center"/>
    </xf>
    <xf numFmtId="0" fontId="32" fillId="4" borderId="13" xfId="0" applyFont="1" applyFill="1" applyBorder="1" applyAlignment="1">
      <alignment vertical="center"/>
    </xf>
    <xf numFmtId="0" fontId="14" fillId="0" borderId="13" xfId="0" applyFont="1" applyBorder="1" applyAlignment="1">
      <alignment horizontal="center" vertical="center"/>
    </xf>
    <xf numFmtId="1" fontId="49" fillId="5" borderId="50" xfId="0" applyNumberFormat="1" applyFont="1" applyFill="1" applyBorder="1" applyAlignment="1">
      <alignment horizontal="center" vertical="center"/>
    </xf>
    <xf numFmtId="1" fontId="49" fillId="5" borderId="51" xfId="0" applyNumberFormat="1" applyFont="1" applyFill="1" applyBorder="1" applyAlignment="1">
      <alignment horizontal="center" vertical="center"/>
    </xf>
    <xf numFmtId="0" fontId="49" fillId="4" borderId="13" xfId="0" applyFont="1" applyFill="1" applyBorder="1" applyAlignment="1">
      <alignment horizontal="left" vertical="center"/>
    </xf>
    <xf numFmtId="0" fontId="49" fillId="4" borderId="59" xfId="0" applyFont="1" applyFill="1" applyBorder="1" applyAlignment="1">
      <alignment vertical="center"/>
    </xf>
    <xf numFmtId="0" fontId="49" fillId="2" borderId="59" xfId="0" applyFont="1" applyFill="1" applyBorder="1" applyAlignment="1">
      <alignment horizontal="center" vertical="center"/>
    </xf>
    <xf numFmtId="0" fontId="49" fillId="4" borderId="2" xfId="0" applyFont="1" applyFill="1" applyBorder="1" applyAlignment="1">
      <alignment vertical="center"/>
    </xf>
    <xf numFmtId="0" fontId="49" fillId="2" borderId="2" xfId="0" applyFont="1" applyFill="1" applyBorder="1" applyAlignment="1">
      <alignment horizontal="center" vertical="center"/>
    </xf>
    <xf numFmtId="1" fontId="49" fillId="2" borderId="10" xfId="0" applyNumberFormat="1" applyFont="1" applyFill="1" applyBorder="1" applyAlignment="1">
      <alignment horizontal="center" vertical="center"/>
    </xf>
    <xf numFmtId="1" fontId="49" fillId="5" borderId="9" xfId="0" applyNumberFormat="1" applyFont="1" applyFill="1" applyBorder="1" applyAlignment="1">
      <alignment horizontal="center" vertical="center"/>
    </xf>
    <xf numFmtId="1" fontId="25" fillId="2" borderId="61" xfId="0" applyNumberFormat="1" applyFont="1" applyFill="1" applyBorder="1" applyAlignment="1">
      <alignment horizontal="center" vertical="center"/>
    </xf>
    <xf numFmtId="1" fontId="28" fillId="5" borderId="60" xfId="0" applyNumberFormat="1" applyFont="1" applyFill="1" applyBorder="1" applyAlignment="1">
      <alignment horizontal="center" vertical="center"/>
    </xf>
    <xf numFmtId="0" fontId="25" fillId="4" borderId="60" xfId="0" applyFont="1" applyFill="1" applyBorder="1" applyAlignment="1">
      <alignment horizontal="left" vertical="center"/>
    </xf>
    <xf numFmtId="0" fontId="49" fillId="4" borderId="9" xfId="0" applyFont="1" applyFill="1" applyBorder="1" applyAlignment="1">
      <alignment horizontal="left" vertical="center"/>
    </xf>
    <xf numFmtId="1" fontId="28" fillId="5" borderId="62" xfId="0" applyNumberFormat="1" applyFont="1" applyFill="1" applyBorder="1" applyAlignment="1">
      <alignment horizontal="center" vertical="center"/>
    </xf>
    <xf numFmtId="1" fontId="28" fillId="0" borderId="15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22" fillId="6" borderId="38" xfId="0" applyFont="1" applyFill="1" applyBorder="1" applyAlignment="1">
      <alignment horizontal="left" vertical="center"/>
    </xf>
    <xf numFmtId="0" fontId="44" fillId="0" borderId="0" xfId="0" applyFont="1" applyAlignment="1">
      <alignment horizontal="left" readingOrder="1"/>
    </xf>
    <xf numFmtId="0" fontId="42" fillId="8" borderId="0" xfId="0" applyFont="1" applyFill="1" applyAlignment="1">
      <alignment horizontal="left" readingOrder="1"/>
    </xf>
    <xf numFmtId="49" fontId="21" fillId="0" borderId="41" xfId="0" applyNumberFormat="1" applyFont="1" applyBorder="1" applyAlignment="1">
      <alignment horizontal="center" vertical="center" wrapText="1"/>
    </xf>
    <xf numFmtId="49" fontId="21" fillId="0" borderId="42" xfId="0" applyNumberFormat="1" applyFont="1" applyBorder="1" applyAlignment="1">
      <alignment horizontal="center" vertical="center" wrapText="1"/>
    </xf>
    <xf numFmtId="49" fontId="21" fillId="0" borderId="40" xfId="0" applyNumberFormat="1" applyFont="1" applyBorder="1" applyAlignment="1">
      <alignment horizontal="center" vertical="center" wrapText="1"/>
    </xf>
    <xf numFmtId="49" fontId="21" fillId="0" borderId="37" xfId="0" applyNumberFormat="1" applyFont="1" applyBorder="1" applyAlignment="1">
      <alignment horizontal="center" vertical="center" wrapText="1"/>
    </xf>
    <xf numFmtId="0" fontId="38" fillId="6" borderId="0" xfId="0" applyFont="1" applyFill="1" applyAlignment="1">
      <alignment horizontal="left" vertical="center"/>
    </xf>
    <xf numFmtId="0" fontId="47" fillId="6" borderId="0" xfId="0" applyFont="1" applyFill="1" applyAlignment="1">
      <alignment horizontal="left" vertical="center"/>
    </xf>
    <xf numFmtId="49" fontId="38" fillId="6" borderId="0" xfId="0" applyNumberFormat="1" applyFont="1" applyFill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 wrapText="1"/>
    </xf>
    <xf numFmtId="49" fontId="21" fillId="0" borderId="38" xfId="0" applyNumberFormat="1" applyFont="1" applyBorder="1" applyAlignment="1">
      <alignment horizontal="center" vertical="center" wrapText="1"/>
    </xf>
    <xf numFmtId="49" fontId="21" fillId="0" borderId="43" xfId="0" applyNumberFormat="1" applyFont="1" applyBorder="1" applyAlignment="1">
      <alignment horizontal="center" vertical="center" wrapText="1"/>
    </xf>
    <xf numFmtId="49" fontId="21" fillId="0" borderId="39" xfId="0" applyNumberFormat="1" applyFont="1" applyBorder="1" applyAlignment="1">
      <alignment horizontal="center" vertical="center" wrapText="1"/>
    </xf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i-FI" sz="1400" b="0" i="0" baseline="0">
                <a:solidFill>
                  <a:sysClr val="windowText" lastClr="000000"/>
                </a:solidFill>
                <a:effectLst/>
                <a:latin typeface="Biome" panose="020B0503030204020804" pitchFamily="34" charset="0"/>
                <a:ea typeface="Verdana" panose="020B0604030504040204" pitchFamily="34" charset="0"/>
                <a:cs typeface="Biome" panose="020B0503030204020804" pitchFamily="34" charset="0"/>
              </a:rPr>
              <a:t>Kaikki yhteensä </a:t>
            </a:r>
            <a:r>
              <a:rPr lang="fi-FI" sz="1400" b="0" i="0" baseline="0">
                <a:solidFill>
                  <a:srgbClr val="FF0000"/>
                </a:solidFill>
                <a:effectLst/>
                <a:latin typeface="Biome" panose="020B0503030204020804" pitchFamily="34" charset="0"/>
                <a:ea typeface="Verdana" panose="020B0604030504040204" pitchFamily="34" charset="0"/>
                <a:cs typeface="Biome" panose="020B0503030204020804" pitchFamily="34" charset="0"/>
              </a:rPr>
              <a:t>01-12</a:t>
            </a:r>
            <a:r>
              <a:rPr lang="fi-FI" sz="1400" b="0" i="0" baseline="0">
                <a:solidFill>
                  <a:sysClr val="windowText" lastClr="000000"/>
                </a:solidFill>
                <a:effectLst/>
                <a:latin typeface="Biome" panose="020B0503030204020804" pitchFamily="34" charset="0"/>
                <a:ea typeface="Verdana" panose="020B0604030504040204" pitchFamily="34" charset="0"/>
                <a:cs typeface="Biome" panose="020B0503030204020804" pitchFamily="34" charset="0"/>
              </a:rPr>
              <a:t> / 2025 - 2024 </a:t>
            </a:r>
            <a:endParaRPr lang="fi-FI" sz="1400">
              <a:solidFill>
                <a:sysClr val="windowText" lastClr="000000"/>
              </a:solidFill>
              <a:effectLst/>
              <a:latin typeface="Biome" panose="020B0503030204020804" pitchFamily="34" charset="0"/>
              <a:ea typeface="Verdana" panose="020B0604030504040204" pitchFamily="34" charset="0"/>
              <a:cs typeface="Biome" panose="020B05030302040208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syyskuu!$J$12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bg1">
                          <a:lumMod val="65000"/>
                        </a:schemeClr>
                      </a:solidFill>
                      <a:latin typeface="Biome" panose="020B0503030204020804" pitchFamily="34" charset="0"/>
                      <a:ea typeface="+mn-ea"/>
                      <a:cs typeface="+mn-cs"/>
                    </a:defRPr>
                  </a:pPr>
                  <a:endParaRPr lang="fi-FI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E3C-4BBE-ACFB-F5849AF42F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Biome" panose="020B0503030204020804" pitchFamily="34" charset="0"/>
                    <a:ea typeface="+mn-ea"/>
                    <a:cs typeface="+mn-cs"/>
                  </a:defRPr>
                </a:pPr>
                <a:endParaRPr lang="fi-FI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syyskuu!$I$13:$I$26</c:f>
              <c:strCache>
                <c:ptCount val="14"/>
                <c:pt idx="0">
                  <c:v>1-12</c:v>
                </c:pt>
                <c:pt idx="2">
                  <c:v>joulu</c:v>
                </c:pt>
                <c:pt idx="3">
                  <c:v>marras</c:v>
                </c:pt>
                <c:pt idx="4">
                  <c:v>loka</c:v>
                </c:pt>
                <c:pt idx="5">
                  <c:v>syys</c:v>
                </c:pt>
                <c:pt idx="6">
                  <c:v>elo</c:v>
                </c:pt>
                <c:pt idx="7">
                  <c:v>heinä</c:v>
                </c:pt>
                <c:pt idx="8">
                  <c:v>kesä</c:v>
                </c:pt>
                <c:pt idx="9">
                  <c:v>touko</c:v>
                </c:pt>
                <c:pt idx="10">
                  <c:v>huhti</c:v>
                </c:pt>
                <c:pt idx="11">
                  <c:v>maalis</c:v>
                </c:pt>
                <c:pt idx="12">
                  <c:v>helmi</c:v>
                </c:pt>
                <c:pt idx="13">
                  <c:v>tammi</c:v>
                </c:pt>
              </c:strCache>
            </c:strRef>
          </c:cat>
          <c:val>
            <c:numRef>
              <c:f>syyskuu!$J$13:$J$26</c:f>
              <c:numCache>
                <c:formatCode>#,##0</c:formatCode>
                <c:ptCount val="14"/>
                <c:pt idx="0">
                  <c:v>2540</c:v>
                </c:pt>
                <c:pt idx="5">
                  <c:v>118</c:v>
                </c:pt>
                <c:pt idx="6">
                  <c:v>204</c:v>
                </c:pt>
                <c:pt idx="7">
                  <c:v>346</c:v>
                </c:pt>
                <c:pt idx="8">
                  <c:v>528</c:v>
                </c:pt>
                <c:pt idx="9">
                  <c:v>770</c:v>
                </c:pt>
                <c:pt idx="10">
                  <c:v>403</c:v>
                </c:pt>
                <c:pt idx="11">
                  <c:v>97</c:v>
                </c:pt>
                <c:pt idx="12">
                  <c:v>51</c:v>
                </c:pt>
                <c:pt idx="13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3C-4BBE-ACFB-F5849AF42F5C}"/>
            </c:ext>
          </c:extLst>
        </c:ser>
        <c:ser>
          <c:idx val="1"/>
          <c:order val="1"/>
          <c:tx>
            <c:strRef>
              <c:f>syyskuu!$K$12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accent6">
                  <a:lumMod val="60000"/>
                  <a:lumOff val="40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6">
                        <a:lumMod val="75000"/>
                      </a:schemeClr>
                    </a:solidFill>
                    <a:latin typeface="Biome" panose="020B0503030204020804" pitchFamily="34" charset="0"/>
                    <a:ea typeface="+mn-ea"/>
                    <a:cs typeface="+mn-cs"/>
                  </a:defRPr>
                </a:pPr>
                <a:endParaRPr lang="fi-FI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syyskuu!$I$13:$I$26</c:f>
              <c:strCache>
                <c:ptCount val="14"/>
                <c:pt idx="0">
                  <c:v>1-12</c:v>
                </c:pt>
                <c:pt idx="2">
                  <c:v>joulu</c:v>
                </c:pt>
                <c:pt idx="3">
                  <c:v>marras</c:v>
                </c:pt>
                <c:pt idx="4">
                  <c:v>loka</c:v>
                </c:pt>
                <c:pt idx="5">
                  <c:v>syys</c:v>
                </c:pt>
                <c:pt idx="6">
                  <c:v>elo</c:v>
                </c:pt>
                <c:pt idx="7">
                  <c:v>heinä</c:v>
                </c:pt>
                <c:pt idx="8">
                  <c:v>kesä</c:v>
                </c:pt>
                <c:pt idx="9">
                  <c:v>touko</c:v>
                </c:pt>
                <c:pt idx="10">
                  <c:v>huhti</c:v>
                </c:pt>
                <c:pt idx="11">
                  <c:v>maalis</c:v>
                </c:pt>
                <c:pt idx="12">
                  <c:v>helmi</c:v>
                </c:pt>
                <c:pt idx="13">
                  <c:v>tammi</c:v>
                </c:pt>
              </c:strCache>
            </c:strRef>
          </c:cat>
          <c:val>
            <c:numRef>
              <c:f>syyskuu!$K$13:$K$26</c:f>
              <c:numCache>
                <c:formatCode>#,##0</c:formatCode>
                <c:ptCount val="14"/>
                <c:pt idx="0">
                  <c:v>1915</c:v>
                </c:pt>
                <c:pt idx="5">
                  <c:v>91</c:v>
                </c:pt>
                <c:pt idx="6">
                  <c:v>151</c:v>
                </c:pt>
                <c:pt idx="7">
                  <c:v>295</c:v>
                </c:pt>
                <c:pt idx="8">
                  <c:v>412</c:v>
                </c:pt>
                <c:pt idx="9">
                  <c:v>465</c:v>
                </c:pt>
                <c:pt idx="10">
                  <c:v>335</c:v>
                </c:pt>
                <c:pt idx="11">
                  <c:v>121</c:v>
                </c:pt>
                <c:pt idx="12">
                  <c:v>29</c:v>
                </c:pt>
                <c:pt idx="1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3C-4BBE-ACFB-F5849AF42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55134815"/>
        <c:axId val="455133151"/>
      </c:barChart>
      <c:catAx>
        <c:axId val="4551348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Biome" panose="020B0503030204020804" pitchFamily="34" charset="0"/>
                <a:ea typeface="+mn-ea"/>
                <a:cs typeface="+mn-cs"/>
              </a:defRPr>
            </a:pPr>
            <a:endParaRPr lang="fi-FI"/>
          </a:p>
        </c:txPr>
        <c:crossAx val="455133151"/>
        <c:crosses val="autoZero"/>
        <c:auto val="1"/>
        <c:lblAlgn val="ctr"/>
        <c:lblOffset val="100"/>
        <c:noMultiLvlLbl val="0"/>
      </c:catAx>
      <c:valAx>
        <c:axId val="4551331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Biome" panose="020B0503030204020804" pitchFamily="34" charset="0"/>
                <a:ea typeface="+mn-ea"/>
                <a:cs typeface="+mn-cs"/>
              </a:defRPr>
            </a:pPr>
            <a:endParaRPr lang="fi-FI"/>
          </a:p>
        </c:txPr>
        <c:crossAx val="45513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119061</xdr:colOff>
      <xdr:row>10</xdr:row>
      <xdr:rowOff>0</xdr:rowOff>
    </xdr:from>
    <xdr:to>
      <xdr:col>7</xdr:col>
      <xdr:colOff>685800</xdr:colOff>
      <xdr:row>31</xdr:row>
      <xdr:rowOff>95250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CDF07DD8-6221-4B6C-A1DD-7B3DE4BC8F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ema">
  <a:themeElements>
    <a:clrScheme name="Punainen-violetti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B3B9-AF3A-4CD9-BF19-6FF0A5796B24}">
  <dimension ref="A1:P303"/>
  <sheetViews>
    <sheetView showGridLines="0" tabSelected="1" view="pageLayout" topLeftCell="A3" zoomScaleNormal="100" workbookViewId="0">
      <selection activeCell="J306" sqref="J306"/>
    </sheetView>
  </sheetViews>
  <sheetFormatPr defaultRowHeight="15" x14ac:dyDescent="0.25"/>
  <cols>
    <col min="1" max="1" width="19.5703125" style="2" customWidth="1"/>
    <col min="2" max="6" width="11.5703125" style="2" customWidth="1"/>
    <col min="7" max="7" width="16.28515625" style="2" customWidth="1"/>
    <col min="8" max="9" width="11.5703125" style="2" customWidth="1"/>
    <col min="10" max="10" width="13" style="2" customWidth="1"/>
    <col min="11" max="11" width="11.28515625" style="2" customWidth="1"/>
  </cols>
  <sheetData>
    <row r="1" spans="1:11" ht="18.75" x14ac:dyDescent="0.3">
      <c r="A1" s="283" t="s">
        <v>201</v>
      </c>
      <c r="B1" s="283"/>
      <c r="C1" s="283"/>
      <c r="D1" s="283"/>
      <c r="E1" s="283"/>
      <c r="F1" s="283"/>
      <c r="G1" s="283"/>
      <c r="H1" s="283"/>
      <c r="I1" s="283"/>
      <c r="J1" s="283"/>
      <c r="K1" s="283"/>
    </row>
    <row r="2" spans="1:11" ht="17.25" x14ac:dyDescent="0.3">
      <c r="A2" s="1"/>
      <c r="B2" s="15"/>
      <c r="C2" s="15"/>
      <c r="D2" s="15"/>
      <c r="E2" s="15"/>
      <c r="F2" s="15"/>
      <c r="G2" s="15"/>
      <c r="H2" s="15"/>
      <c r="I2" s="15"/>
      <c r="J2" s="1"/>
    </row>
    <row r="3" spans="1:11" ht="15.75" x14ac:dyDescent="0.25">
      <c r="A3" s="284" t="s">
        <v>0</v>
      </c>
      <c r="B3" s="284"/>
      <c r="C3" s="284"/>
      <c r="D3" s="284"/>
      <c r="E3" s="284"/>
      <c r="F3" s="284"/>
      <c r="G3" s="284"/>
      <c r="H3" s="284"/>
      <c r="I3" s="284"/>
      <c r="J3" s="284"/>
      <c r="K3" s="284"/>
    </row>
    <row r="4" spans="1:11" ht="15.75" x14ac:dyDescent="0.25">
      <c r="A4" s="285" t="s">
        <v>202</v>
      </c>
      <c r="B4" s="285"/>
      <c r="C4" s="285"/>
      <c r="D4" s="285"/>
      <c r="E4" s="285"/>
      <c r="F4" s="285"/>
      <c r="G4" s="285"/>
      <c r="H4" s="285"/>
      <c r="I4" s="285"/>
      <c r="J4" s="285"/>
      <c r="K4" s="285"/>
    </row>
    <row r="5" spans="1:11" ht="12" customHeight="1" x14ac:dyDescent="0.25">
      <c r="A5" s="5"/>
      <c r="C5" s="108"/>
      <c r="D5" s="108"/>
      <c r="E5" s="108"/>
      <c r="F5" s="108"/>
      <c r="G5" s="108"/>
      <c r="H5" s="108"/>
      <c r="I5" s="109"/>
      <c r="J5" s="109"/>
    </row>
    <row r="6" spans="1:11" ht="12" customHeight="1" x14ac:dyDescent="0.25">
      <c r="A6" s="6"/>
      <c r="C6" s="154" t="s">
        <v>54</v>
      </c>
      <c r="D6" s="154"/>
      <c r="E6" s="154"/>
      <c r="F6" s="154"/>
      <c r="G6" s="152"/>
      <c r="H6" s="152"/>
      <c r="I6" s="152"/>
      <c r="J6" s="152"/>
    </row>
    <row r="7" spans="1:11" ht="12" customHeight="1" x14ac:dyDescent="0.25">
      <c r="A7" s="6"/>
      <c r="C7" s="155" t="s">
        <v>117</v>
      </c>
      <c r="D7" s="155"/>
      <c r="E7" s="152"/>
      <c r="F7" s="152"/>
      <c r="G7" s="153"/>
      <c r="H7" s="153"/>
      <c r="I7" s="153"/>
      <c r="J7" s="153"/>
    </row>
    <row r="8" spans="1:11" ht="12" customHeight="1" x14ac:dyDescent="0.25">
      <c r="A8" s="7"/>
      <c r="C8" s="153" t="s">
        <v>1</v>
      </c>
      <c r="D8" s="153"/>
      <c r="E8" s="153"/>
      <c r="F8" s="153"/>
      <c r="G8" s="153"/>
      <c r="H8" s="153"/>
      <c r="I8" s="153"/>
      <c r="J8" s="153"/>
    </row>
    <row r="9" spans="1:11" ht="12" customHeight="1" x14ac:dyDescent="0.25">
      <c r="A9" s="7"/>
      <c r="B9" s="7"/>
      <c r="C9" s="153" t="s">
        <v>2</v>
      </c>
      <c r="D9" s="153"/>
      <c r="E9" s="153"/>
      <c r="F9" s="153"/>
      <c r="G9" s="154"/>
      <c r="H9" s="154"/>
      <c r="I9" s="152"/>
      <c r="J9" s="152"/>
    </row>
    <row r="10" spans="1:11" ht="12" customHeight="1" x14ac:dyDescent="0.25">
      <c r="A10" s="4"/>
      <c r="B10" s="3"/>
      <c r="C10" s="3"/>
      <c r="D10" s="3"/>
      <c r="E10" s="3"/>
      <c r="F10" s="3"/>
      <c r="G10" s="3"/>
      <c r="H10" s="3"/>
    </row>
    <row r="11" spans="1:11" ht="15.75" customHeight="1" x14ac:dyDescent="0.25">
      <c r="A11" s="3"/>
      <c r="B11" s="3"/>
      <c r="C11" s="3"/>
      <c r="D11" s="3"/>
      <c r="E11" s="3"/>
      <c r="F11" s="3"/>
      <c r="G11" s="3"/>
      <c r="H11" s="3"/>
      <c r="I11" s="286" t="s">
        <v>70</v>
      </c>
      <c r="J11" s="286"/>
      <c r="K11" s="286"/>
    </row>
    <row r="12" spans="1:11" ht="12" customHeight="1" thickBot="1" x14ac:dyDescent="0.3">
      <c r="A12" s="3"/>
      <c r="B12" s="3"/>
      <c r="C12" s="3"/>
      <c r="D12" s="3"/>
      <c r="E12" s="3"/>
      <c r="F12" s="3"/>
      <c r="G12" s="3"/>
      <c r="I12" s="33"/>
      <c r="J12" s="200">
        <v>2024</v>
      </c>
      <c r="K12" s="34">
        <v>2025</v>
      </c>
    </row>
    <row r="13" spans="1:11" ht="12" customHeight="1" thickTop="1" x14ac:dyDescent="0.25">
      <c r="A13" s="3"/>
      <c r="B13" s="3"/>
      <c r="C13" s="3"/>
      <c r="D13" s="3"/>
      <c r="E13" s="3"/>
      <c r="F13" s="3"/>
      <c r="G13" s="3"/>
      <c r="I13" s="201" t="s">
        <v>72</v>
      </c>
      <c r="J13" s="199">
        <f>SUM(J15:J26)</f>
        <v>2540</v>
      </c>
      <c r="K13" s="198">
        <f>SUM(K15:K26)</f>
        <v>1915</v>
      </c>
    </row>
    <row r="14" spans="1:11" ht="12" customHeight="1" x14ac:dyDescent="0.25">
      <c r="A14" s="3"/>
      <c r="B14" s="3"/>
      <c r="C14" s="3"/>
      <c r="D14" s="3"/>
      <c r="E14" s="3"/>
      <c r="F14" s="3"/>
      <c r="G14" s="3"/>
      <c r="I14" s="178"/>
      <c r="J14" s="178"/>
      <c r="K14" s="178"/>
    </row>
    <row r="15" spans="1:11" ht="12" customHeight="1" x14ac:dyDescent="0.25">
      <c r="A15" s="3"/>
      <c r="B15" s="3"/>
      <c r="C15" s="3"/>
      <c r="D15" s="3"/>
      <c r="E15" s="3"/>
      <c r="F15" s="3"/>
      <c r="G15" s="3"/>
      <c r="I15" s="180" t="s">
        <v>14</v>
      </c>
      <c r="J15" s="181"/>
      <c r="K15" s="181"/>
    </row>
    <row r="16" spans="1:11" ht="12" customHeight="1" x14ac:dyDescent="0.25">
      <c r="A16" s="3"/>
      <c r="B16" s="3"/>
      <c r="C16" s="3"/>
      <c r="D16" s="3"/>
      <c r="E16" s="3"/>
      <c r="F16" s="3"/>
      <c r="G16" s="3"/>
      <c r="I16" s="180" t="s">
        <v>13</v>
      </c>
      <c r="J16" s="181"/>
      <c r="K16" s="181"/>
    </row>
    <row r="17" spans="1:16" ht="12" customHeight="1" x14ac:dyDescent="0.25">
      <c r="A17" s="3"/>
      <c r="B17" s="3"/>
      <c r="C17" s="3"/>
      <c r="D17" s="3"/>
      <c r="E17" s="3"/>
      <c r="F17" s="3"/>
      <c r="G17" s="3"/>
      <c r="I17" s="180" t="s">
        <v>12</v>
      </c>
      <c r="J17" s="181"/>
      <c r="K17" s="181"/>
    </row>
    <row r="18" spans="1:16" ht="12" customHeight="1" x14ac:dyDescent="0.25">
      <c r="A18" s="3"/>
      <c r="B18" s="3"/>
      <c r="C18" s="3"/>
      <c r="D18" s="3"/>
      <c r="E18" s="3"/>
      <c r="F18" s="3"/>
      <c r="G18" s="3"/>
      <c r="I18" s="209" t="s">
        <v>11</v>
      </c>
      <c r="J18" s="179">
        <f>SUM(C44)</f>
        <v>118</v>
      </c>
      <c r="K18" s="179">
        <f>SUM(B44)</f>
        <v>91</v>
      </c>
    </row>
    <row r="19" spans="1:16" ht="12" customHeight="1" x14ac:dyDescent="0.25">
      <c r="A19" s="3"/>
      <c r="B19" s="3"/>
      <c r="C19" s="3"/>
      <c r="D19" s="3"/>
      <c r="E19" s="3"/>
      <c r="F19" s="3"/>
      <c r="G19" s="3"/>
      <c r="I19" s="180" t="s">
        <v>10</v>
      </c>
      <c r="J19" s="181">
        <v>204</v>
      </c>
      <c r="K19" s="181">
        <v>151</v>
      </c>
    </row>
    <row r="20" spans="1:16" ht="12" customHeight="1" x14ac:dyDescent="0.25">
      <c r="A20" s="3"/>
      <c r="B20" s="3"/>
      <c r="C20" s="3"/>
      <c r="D20" s="3"/>
      <c r="E20" s="3"/>
      <c r="F20" s="3"/>
      <c r="G20" s="3"/>
      <c r="I20" s="180" t="s">
        <v>9</v>
      </c>
      <c r="J20" s="181">
        <v>346</v>
      </c>
      <c r="K20" s="181">
        <v>295</v>
      </c>
    </row>
    <row r="21" spans="1:16" ht="12" customHeight="1" x14ac:dyDescent="0.25">
      <c r="A21" s="3"/>
      <c r="B21" s="3"/>
      <c r="C21" s="3"/>
      <c r="D21" s="3"/>
      <c r="E21" s="3"/>
      <c r="F21" s="3"/>
      <c r="G21" s="3"/>
      <c r="I21" s="180" t="s">
        <v>8</v>
      </c>
      <c r="J21" s="181">
        <v>528</v>
      </c>
      <c r="K21" s="181">
        <v>412</v>
      </c>
    </row>
    <row r="22" spans="1:16" ht="12" customHeight="1" x14ac:dyDescent="0.25">
      <c r="A22" s="3"/>
      <c r="B22" s="3"/>
      <c r="C22" s="3"/>
      <c r="D22" s="3"/>
      <c r="E22" s="3"/>
      <c r="F22" s="3"/>
      <c r="G22" s="3"/>
      <c r="I22" s="180" t="s">
        <v>7</v>
      </c>
      <c r="J22" s="181">
        <v>770</v>
      </c>
      <c r="K22" s="181">
        <v>465</v>
      </c>
      <c r="N22" s="231"/>
      <c r="P22" s="231"/>
    </row>
    <row r="23" spans="1:16" ht="12" customHeight="1" x14ac:dyDescent="0.25">
      <c r="A23" s="3"/>
      <c r="B23" s="3"/>
      <c r="C23" s="3"/>
      <c r="D23" s="3"/>
      <c r="E23" s="3"/>
      <c r="F23" s="3"/>
      <c r="G23" s="3"/>
      <c r="I23" s="180" t="s">
        <v>6</v>
      </c>
      <c r="J23" s="181">
        <v>403</v>
      </c>
      <c r="K23" s="181">
        <v>335</v>
      </c>
    </row>
    <row r="24" spans="1:16" ht="12" customHeight="1" x14ac:dyDescent="0.25">
      <c r="A24" s="3"/>
      <c r="B24" s="3"/>
      <c r="C24" s="3"/>
      <c r="D24" s="3"/>
      <c r="E24" s="3"/>
      <c r="F24" s="3"/>
      <c r="G24" s="3"/>
      <c r="I24" s="180" t="s">
        <v>5</v>
      </c>
      <c r="J24" s="181">
        <v>97</v>
      </c>
      <c r="K24" s="181">
        <v>121</v>
      </c>
    </row>
    <row r="25" spans="1:16" ht="12" customHeight="1" x14ac:dyDescent="0.25">
      <c r="A25" s="3"/>
      <c r="B25" s="3"/>
      <c r="C25" s="3"/>
      <c r="D25" s="3"/>
      <c r="E25" s="3"/>
      <c r="F25" s="3"/>
      <c r="G25" s="3"/>
      <c r="I25" s="180" t="s">
        <v>4</v>
      </c>
      <c r="J25" s="181">
        <v>51</v>
      </c>
      <c r="K25" s="181">
        <v>29</v>
      </c>
      <c r="P25" s="231"/>
    </row>
    <row r="26" spans="1:16" ht="12" customHeight="1" x14ac:dyDescent="0.25">
      <c r="A26" s="3"/>
      <c r="B26" s="3"/>
      <c r="C26" s="3"/>
      <c r="D26" s="3"/>
      <c r="E26" s="3"/>
      <c r="F26" s="3"/>
      <c r="G26" s="3"/>
      <c r="I26" s="180" t="s">
        <v>3</v>
      </c>
      <c r="J26" s="181">
        <v>23</v>
      </c>
      <c r="K26" s="181">
        <v>16</v>
      </c>
    </row>
    <row r="27" spans="1:16" ht="12" customHeight="1" x14ac:dyDescent="0.25">
      <c r="A27" s="3"/>
      <c r="B27" s="3"/>
      <c r="C27" s="3"/>
      <c r="D27" s="3"/>
      <c r="E27" s="3"/>
      <c r="F27" s="3"/>
      <c r="G27" s="3"/>
    </row>
    <row r="28" spans="1:16" ht="12" customHeight="1" x14ac:dyDescent="0.25">
      <c r="J28" s="35"/>
      <c r="M28" s="231"/>
    </row>
    <row r="29" spans="1:16" ht="12" customHeight="1" x14ac:dyDescent="0.25"/>
    <row r="30" spans="1:16" ht="12" customHeight="1" x14ac:dyDescent="0.25">
      <c r="I30" s="232"/>
      <c r="J30" s="232"/>
      <c r="K30" s="233"/>
      <c r="L30" s="231"/>
    </row>
    <row r="31" spans="1:16" ht="12" customHeight="1" x14ac:dyDescent="0.25">
      <c r="I31" s="232"/>
      <c r="J31"/>
      <c r="K31"/>
    </row>
    <row r="32" spans="1:16" ht="12" customHeight="1" x14ac:dyDescent="0.25">
      <c r="J32"/>
      <c r="K32"/>
    </row>
    <row r="33" spans="1:11" ht="15.75" customHeight="1" x14ac:dyDescent="0.3">
      <c r="A33" s="287" t="s">
        <v>71</v>
      </c>
      <c r="B33" s="287"/>
      <c r="C33" s="287"/>
      <c r="D33" s="288"/>
      <c r="E33" s="289" t="s">
        <v>127</v>
      </c>
      <c r="F33" s="287"/>
      <c r="G33" s="287"/>
      <c r="H33" s="287"/>
      <c r="I33" s="17"/>
      <c r="J33"/>
      <c r="K33"/>
    </row>
    <row r="34" spans="1:11" ht="15" customHeight="1" x14ac:dyDescent="0.3">
      <c r="A34" s="274" t="s">
        <v>203</v>
      </c>
      <c r="B34" s="274"/>
      <c r="C34" s="274"/>
      <c r="D34" s="275"/>
      <c r="E34" s="276" t="s">
        <v>204</v>
      </c>
      <c r="F34" s="277"/>
      <c r="G34" s="277"/>
      <c r="H34" s="277"/>
      <c r="I34" s="17"/>
      <c r="J34" s="17"/>
      <c r="K34" s="16"/>
    </row>
    <row r="35" spans="1:11" ht="12" customHeight="1" x14ac:dyDescent="0.25">
      <c r="A35" s="189"/>
      <c r="B35" s="214" t="s">
        <v>205</v>
      </c>
      <c r="C35" s="41" t="s">
        <v>173</v>
      </c>
      <c r="D35" s="42" t="s">
        <v>16</v>
      </c>
      <c r="E35" s="43" t="s">
        <v>206</v>
      </c>
      <c r="F35" s="41" t="s">
        <v>174</v>
      </c>
      <c r="G35" s="44" t="s">
        <v>16</v>
      </c>
      <c r="H35" s="44" t="s">
        <v>17</v>
      </c>
      <c r="I35" s="8"/>
      <c r="J35" s="8"/>
    </row>
    <row r="36" spans="1:11" ht="12" customHeight="1" x14ac:dyDescent="0.25">
      <c r="A36" s="210" t="s">
        <v>18</v>
      </c>
      <c r="B36" s="182">
        <v>76</v>
      </c>
      <c r="C36" s="172">
        <v>104</v>
      </c>
      <c r="D36" s="45">
        <f>B36-C36</f>
        <v>-28</v>
      </c>
      <c r="E36" s="171">
        <v>1500</v>
      </c>
      <c r="F36" s="172">
        <v>1818</v>
      </c>
      <c r="G36" s="40">
        <f>E36-F36</f>
        <v>-318</v>
      </c>
      <c r="H36" s="77">
        <f t="shared" ref="H36:H44" si="0">(E36/F36)-1</f>
        <v>-0.17491749174917492</v>
      </c>
      <c r="I36" s="8"/>
      <c r="J36" s="8"/>
    </row>
    <row r="37" spans="1:11" ht="12" customHeight="1" x14ac:dyDescent="0.25">
      <c r="A37" s="211" t="s">
        <v>19</v>
      </c>
      <c r="B37" s="182">
        <v>1</v>
      </c>
      <c r="C37" s="173">
        <v>0</v>
      </c>
      <c r="D37" s="47">
        <f>B37-C37</f>
        <v>1</v>
      </c>
      <c r="E37" s="171">
        <v>15</v>
      </c>
      <c r="F37" s="173">
        <v>14</v>
      </c>
      <c r="G37" s="40">
        <f>E37-F37</f>
        <v>1</v>
      </c>
      <c r="H37" s="75">
        <f t="shared" si="0"/>
        <v>7.1428571428571397E-2</v>
      </c>
      <c r="I37" s="8"/>
      <c r="J37" s="8"/>
    </row>
    <row r="38" spans="1:11" ht="12" customHeight="1" x14ac:dyDescent="0.25">
      <c r="A38" s="212" t="s">
        <v>20</v>
      </c>
      <c r="B38" s="182">
        <v>4</v>
      </c>
      <c r="C38" s="172">
        <v>3</v>
      </c>
      <c r="D38" s="45">
        <f t="shared" ref="D38:D43" si="1">B38-C38</f>
        <v>1</v>
      </c>
      <c r="E38" s="171">
        <v>25</v>
      </c>
      <c r="F38" s="172">
        <v>30</v>
      </c>
      <c r="G38" s="40">
        <f t="shared" ref="G38:G43" si="2">E38-F38</f>
        <v>-5</v>
      </c>
      <c r="H38" s="75">
        <f t="shared" si="0"/>
        <v>-0.16666666666666663</v>
      </c>
      <c r="I38" s="8"/>
      <c r="J38" s="8"/>
    </row>
    <row r="39" spans="1:11" ht="12" customHeight="1" x14ac:dyDescent="0.25">
      <c r="A39" s="211" t="s">
        <v>21</v>
      </c>
      <c r="B39" s="182">
        <v>0</v>
      </c>
      <c r="C39" s="173">
        <v>0</v>
      </c>
      <c r="D39" s="47">
        <f t="shared" si="1"/>
        <v>0</v>
      </c>
      <c r="E39" s="171">
        <v>0</v>
      </c>
      <c r="F39" s="173">
        <v>4</v>
      </c>
      <c r="G39" s="40">
        <f t="shared" si="2"/>
        <v>-4</v>
      </c>
      <c r="H39" s="75">
        <f t="shared" si="0"/>
        <v>-1</v>
      </c>
      <c r="I39" s="8"/>
      <c r="J39" s="8"/>
    </row>
    <row r="40" spans="1:11" ht="12" customHeight="1" x14ac:dyDescent="0.25">
      <c r="A40" s="211" t="s">
        <v>22</v>
      </c>
      <c r="B40" s="182">
        <v>8</v>
      </c>
      <c r="C40" s="172">
        <v>8</v>
      </c>
      <c r="D40" s="45">
        <f t="shared" si="1"/>
        <v>0</v>
      </c>
      <c r="E40" s="171">
        <v>347</v>
      </c>
      <c r="F40" s="172">
        <v>644</v>
      </c>
      <c r="G40" s="40">
        <f t="shared" si="2"/>
        <v>-297</v>
      </c>
      <c r="H40" s="77">
        <f t="shared" si="0"/>
        <v>-0.46118012422360244</v>
      </c>
      <c r="I40" s="8"/>
      <c r="J40" s="8"/>
    </row>
    <row r="41" spans="1:11" ht="12" customHeight="1" x14ac:dyDescent="0.25">
      <c r="A41" s="211" t="s">
        <v>23</v>
      </c>
      <c r="B41" s="182">
        <v>0</v>
      </c>
      <c r="C41" s="173">
        <v>0</v>
      </c>
      <c r="D41" s="47">
        <f t="shared" si="1"/>
        <v>0</v>
      </c>
      <c r="E41" s="171">
        <v>0</v>
      </c>
      <c r="F41" s="173">
        <v>0</v>
      </c>
      <c r="G41" s="40">
        <f t="shared" si="2"/>
        <v>0</v>
      </c>
      <c r="H41" s="75">
        <v>0</v>
      </c>
      <c r="I41" s="8"/>
      <c r="J41" s="8"/>
    </row>
    <row r="42" spans="1:11" ht="12" customHeight="1" x14ac:dyDescent="0.25">
      <c r="A42" s="211" t="s">
        <v>24</v>
      </c>
      <c r="B42" s="182">
        <v>0</v>
      </c>
      <c r="C42" s="172">
        <v>0</v>
      </c>
      <c r="D42" s="45">
        <f t="shared" si="1"/>
        <v>0</v>
      </c>
      <c r="E42" s="171">
        <v>0</v>
      </c>
      <c r="F42" s="172">
        <v>1</v>
      </c>
      <c r="G42" s="40">
        <f t="shared" si="2"/>
        <v>-1</v>
      </c>
      <c r="H42" s="75">
        <f t="shared" si="0"/>
        <v>-1</v>
      </c>
      <c r="I42" s="8"/>
      <c r="J42" s="8"/>
    </row>
    <row r="43" spans="1:11" ht="12" customHeight="1" thickBot="1" x14ac:dyDescent="0.3">
      <c r="A43" s="213" t="s">
        <v>25</v>
      </c>
      <c r="B43" s="215">
        <v>2</v>
      </c>
      <c r="C43" s="173">
        <v>3</v>
      </c>
      <c r="D43" s="47">
        <f t="shared" si="1"/>
        <v>-1</v>
      </c>
      <c r="E43" s="171">
        <v>28</v>
      </c>
      <c r="F43" s="173">
        <v>29</v>
      </c>
      <c r="G43" s="48">
        <f t="shared" si="2"/>
        <v>-1</v>
      </c>
      <c r="H43" s="144">
        <f t="shared" si="0"/>
        <v>-3.4482758620689613E-2</v>
      </c>
      <c r="I43" s="8"/>
      <c r="J43" s="8"/>
    </row>
    <row r="44" spans="1:11" ht="12" customHeight="1" thickTop="1" x14ac:dyDescent="0.25">
      <c r="A44" s="49" t="s">
        <v>26</v>
      </c>
      <c r="B44" s="174">
        <f>SUM(B36:B43)</f>
        <v>91</v>
      </c>
      <c r="C44" s="175">
        <f>SUM(C36:C43)</f>
        <v>118</v>
      </c>
      <c r="D44" s="50">
        <f t="shared" ref="D44:G44" si="3">SUM(D36:D43)</f>
        <v>-27</v>
      </c>
      <c r="E44" s="176">
        <f>SUM(E36:E43)</f>
        <v>1915</v>
      </c>
      <c r="F44" s="177">
        <f>SUM(F36:F43)</f>
        <v>2540</v>
      </c>
      <c r="G44" s="52">
        <f t="shared" si="3"/>
        <v>-625</v>
      </c>
      <c r="H44" s="53">
        <f t="shared" si="0"/>
        <v>-0.24606299212598426</v>
      </c>
      <c r="I44" s="8"/>
      <c r="J44" s="8"/>
    </row>
    <row r="45" spans="1:11" ht="12" customHeight="1" x14ac:dyDescent="0.25">
      <c r="A45" s="102"/>
      <c r="B45" s="188"/>
      <c r="C45" s="188"/>
      <c r="D45" s="101"/>
      <c r="E45" s="188"/>
      <c r="F45" s="188"/>
      <c r="G45" s="99"/>
      <c r="H45" s="143"/>
      <c r="I45" s="8"/>
      <c r="J45" s="8"/>
    </row>
    <row r="46" spans="1:11" ht="12" customHeight="1" x14ac:dyDescent="0.25">
      <c r="A46" s="102"/>
      <c r="B46" s="188"/>
      <c r="C46" s="188"/>
      <c r="D46" s="101"/>
      <c r="E46" s="188"/>
      <c r="F46" s="188"/>
      <c r="G46" s="99"/>
      <c r="H46" s="143"/>
      <c r="I46" s="8"/>
      <c r="J46" s="8"/>
    </row>
    <row r="47" spans="1:11" ht="18.75" x14ac:dyDescent="0.3">
      <c r="A47" s="278" t="s">
        <v>57</v>
      </c>
      <c r="B47" s="278"/>
      <c r="C47" s="278"/>
      <c r="D47" s="278"/>
      <c r="E47" s="278"/>
      <c r="F47" s="278"/>
      <c r="G47" s="278"/>
      <c r="H47" s="16"/>
      <c r="K47" s="16"/>
    </row>
    <row r="48" spans="1:11" ht="15.75" x14ac:dyDescent="0.25">
      <c r="A48" s="279" t="s">
        <v>207</v>
      </c>
      <c r="B48" s="279"/>
      <c r="C48" s="279"/>
      <c r="D48" s="279"/>
      <c r="E48" s="279"/>
      <c r="F48" s="279"/>
      <c r="G48" s="279"/>
    </row>
    <row r="49" spans="1:10" ht="24" x14ac:dyDescent="0.25">
      <c r="A49" s="145"/>
      <c r="B49" s="11" t="s">
        <v>27</v>
      </c>
      <c r="C49" s="127" t="s">
        <v>27</v>
      </c>
      <c r="D49" s="130" t="s">
        <v>205</v>
      </c>
      <c r="E49" s="131" t="s">
        <v>206</v>
      </c>
      <c r="F49" s="9" t="s">
        <v>174</v>
      </c>
      <c r="G49" s="10" t="s">
        <v>17</v>
      </c>
      <c r="H49" s="18"/>
      <c r="I49" s="282" t="s">
        <v>126</v>
      </c>
      <c r="J49" s="282"/>
    </row>
    <row r="50" spans="1:10" ht="22.5" x14ac:dyDescent="0.25">
      <c r="A50" s="31" t="s">
        <v>58</v>
      </c>
      <c r="B50" s="12"/>
      <c r="C50" s="128" t="s">
        <v>28</v>
      </c>
      <c r="D50" s="146"/>
      <c r="E50" s="13"/>
      <c r="F50" s="13"/>
      <c r="G50" s="13"/>
      <c r="H50" s="36"/>
      <c r="I50" s="28" t="s">
        <v>58</v>
      </c>
      <c r="J50" s="29" t="s">
        <v>173</v>
      </c>
    </row>
    <row r="51" spans="1:10" ht="15" customHeight="1" x14ac:dyDescent="0.25">
      <c r="A51" s="37" t="s">
        <v>30</v>
      </c>
      <c r="B51" s="164">
        <f>E51/E$44*100</f>
        <v>16.396866840731068</v>
      </c>
      <c r="C51" s="39">
        <f t="shared" ref="C51:C81" si="4">E51/E$36*100</f>
        <v>20.933333333333334</v>
      </c>
      <c r="D51" s="249">
        <v>14</v>
      </c>
      <c r="E51" s="250">
        <v>314</v>
      </c>
      <c r="F51" s="40">
        <v>341</v>
      </c>
      <c r="G51" s="76">
        <f t="shared" ref="G51:G80" si="5">(E51/F51)-1</f>
        <v>-7.9178885630498574E-2</v>
      </c>
      <c r="H51" s="36"/>
      <c r="I51" s="105" t="s">
        <v>30</v>
      </c>
      <c r="J51" s="14">
        <v>22</v>
      </c>
    </row>
    <row r="52" spans="1:10" ht="15" customHeight="1" x14ac:dyDescent="0.25">
      <c r="A52" s="37" t="s">
        <v>37</v>
      </c>
      <c r="B52" s="38">
        <f>E52/E$44*100</f>
        <v>8.5117493472584869</v>
      </c>
      <c r="C52" s="39">
        <f t="shared" si="4"/>
        <v>10.866666666666665</v>
      </c>
      <c r="D52" s="249">
        <v>7</v>
      </c>
      <c r="E52" s="250">
        <v>163</v>
      </c>
      <c r="F52" s="40">
        <v>147</v>
      </c>
      <c r="G52" s="76">
        <f t="shared" si="5"/>
        <v>0.10884353741496589</v>
      </c>
      <c r="H52" s="36"/>
      <c r="I52" s="105" t="s">
        <v>31</v>
      </c>
      <c r="J52" s="14">
        <v>10</v>
      </c>
    </row>
    <row r="53" spans="1:10" ht="15" customHeight="1" x14ac:dyDescent="0.25">
      <c r="A53" s="37" t="s">
        <v>35</v>
      </c>
      <c r="B53" s="38">
        <f t="shared" ref="B53:B70" si="6">E53/E$44*100</f>
        <v>7.6240208877284594</v>
      </c>
      <c r="C53" s="39">
        <f t="shared" si="4"/>
        <v>9.7333333333333325</v>
      </c>
      <c r="D53" s="249">
        <v>7</v>
      </c>
      <c r="E53" s="250">
        <v>146</v>
      </c>
      <c r="F53" s="40">
        <v>181</v>
      </c>
      <c r="G53" s="76">
        <f t="shared" si="5"/>
        <v>-0.1933701657458563</v>
      </c>
      <c r="H53" s="36"/>
      <c r="I53" s="105" t="s">
        <v>37</v>
      </c>
      <c r="J53" s="14">
        <v>8</v>
      </c>
    </row>
    <row r="54" spans="1:10" ht="15" customHeight="1" x14ac:dyDescent="0.25">
      <c r="A54" s="37" t="s">
        <v>31</v>
      </c>
      <c r="B54" s="38">
        <f t="shared" si="6"/>
        <v>6.8407310704960835</v>
      </c>
      <c r="C54" s="39">
        <f t="shared" si="4"/>
        <v>8.7333333333333325</v>
      </c>
      <c r="D54" s="249">
        <v>10</v>
      </c>
      <c r="E54" s="250">
        <v>131</v>
      </c>
      <c r="F54" s="40">
        <v>170</v>
      </c>
      <c r="G54" s="76">
        <f t="shared" si="5"/>
        <v>-0.22941176470588232</v>
      </c>
      <c r="H54" s="36"/>
      <c r="I54" s="105" t="s">
        <v>63</v>
      </c>
      <c r="J54" s="14">
        <v>7</v>
      </c>
    </row>
    <row r="55" spans="1:10" ht="15" customHeight="1" x14ac:dyDescent="0.25">
      <c r="A55" s="37" t="s">
        <v>78</v>
      </c>
      <c r="B55" s="38">
        <f t="shared" si="6"/>
        <v>5.1174934725848571</v>
      </c>
      <c r="C55" s="39">
        <f t="shared" si="4"/>
        <v>6.5333333333333323</v>
      </c>
      <c r="D55" s="249">
        <v>3</v>
      </c>
      <c r="E55" s="250">
        <v>98</v>
      </c>
      <c r="F55" s="40">
        <v>114</v>
      </c>
      <c r="G55" s="76">
        <f t="shared" si="5"/>
        <v>-0.14035087719298245</v>
      </c>
      <c r="H55" s="36"/>
      <c r="I55" s="105" t="s">
        <v>35</v>
      </c>
      <c r="J55" s="14">
        <v>6</v>
      </c>
    </row>
    <row r="56" spans="1:10" ht="15" customHeight="1" x14ac:dyDescent="0.25">
      <c r="A56" s="37" t="s">
        <v>63</v>
      </c>
      <c r="B56" s="38">
        <f t="shared" si="6"/>
        <v>4.2297650130548297</v>
      </c>
      <c r="C56" s="39">
        <f t="shared" si="4"/>
        <v>5.4</v>
      </c>
      <c r="D56" s="249">
        <v>2</v>
      </c>
      <c r="E56" s="250">
        <v>81</v>
      </c>
      <c r="F56" s="40">
        <v>130</v>
      </c>
      <c r="G56" s="76">
        <f t="shared" si="5"/>
        <v>-0.37692307692307692</v>
      </c>
      <c r="H56" s="36"/>
      <c r="I56" s="105" t="s">
        <v>73</v>
      </c>
      <c r="J56" s="14">
        <v>5</v>
      </c>
    </row>
    <row r="57" spans="1:10" ht="15" customHeight="1" x14ac:dyDescent="0.25">
      <c r="A57" s="37" t="s">
        <v>73</v>
      </c>
      <c r="B57" s="38">
        <f t="shared" si="6"/>
        <v>3.8642297650130546</v>
      </c>
      <c r="C57" s="39">
        <f t="shared" si="4"/>
        <v>4.9333333333333336</v>
      </c>
      <c r="D57" s="249">
        <v>2</v>
      </c>
      <c r="E57" s="250">
        <v>74</v>
      </c>
      <c r="F57" s="40">
        <v>77</v>
      </c>
      <c r="G57" s="76">
        <f t="shared" si="5"/>
        <v>-3.8961038961038974E-2</v>
      </c>
      <c r="H57" s="36"/>
      <c r="I57" s="105" t="s">
        <v>167</v>
      </c>
      <c r="J57" s="14">
        <v>4</v>
      </c>
    </row>
    <row r="58" spans="1:10" ht="15" customHeight="1" x14ac:dyDescent="0.25">
      <c r="A58" s="37" t="s">
        <v>162</v>
      </c>
      <c r="B58" s="38">
        <f t="shared" si="6"/>
        <v>2.0887728459530028</v>
      </c>
      <c r="C58" s="39">
        <f t="shared" si="4"/>
        <v>2.666666666666667</v>
      </c>
      <c r="D58" s="249">
        <v>5</v>
      </c>
      <c r="E58" s="250">
        <v>40</v>
      </c>
      <c r="F58" s="40">
        <v>36</v>
      </c>
      <c r="G58" s="76">
        <f t="shared" si="5"/>
        <v>0.11111111111111116</v>
      </c>
      <c r="H58" s="36"/>
      <c r="I58" s="105" t="s">
        <v>78</v>
      </c>
      <c r="J58" s="14">
        <v>4</v>
      </c>
    </row>
    <row r="59" spans="1:10" ht="15" customHeight="1" x14ac:dyDescent="0.25">
      <c r="A59" s="37" t="s">
        <v>29</v>
      </c>
      <c r="B59" s="38">
        <f t="shared" si="6"/>
        <v>1.9843342036553524</v>
      </c>
      <c r="C59" s="39">
        <f t="shared" si="4"/>
        <v>2.5333333333333332</v>
      </c>
      <c r="D59" s="249">
        <v>1</v>
      </c>
      <c r="E59" s="250">
        <v>38</v>
      </c>
      <c r="F59" s="40">
        <v>31</v>
      </c>
      <c r="G59" s="76">
        <f t="shared" si="5"/>
        <v>0.22580645161290325</v>
      </c>
      <c r="H59" s="36"/>
      <c r="I59" s="105" t="s">
        <v>89</v>
      </c>
      <c r="J59" s="14">
        <v>3</v>
      </c>
    </row>
    <row r="60" spans="1:10" ht="15" customHeight="1" x14ac:dyDescent="0.25">
      <c r="A60" s="37" t="s">
        <v>89</v>
      </c>
      <c r="B60" s="38">
        <f t="shared" si="6"/>
        <v>1.8276762402088773</v>
      </c>
      <c r="C60" s="39">
        <f t="shared" si="4"/>
        <v>2.3333333333333335</v>
      </c>
      <c r="D60" s="249">
        <v>3</v>
      </c>
      <c r="E60" s="250">
        <v>35</v>
      </c>
      <c r="F60" s="40">
        <v>26</v>
      </c>
      <c r="G60" s="76">
        <f t="shared" si="5"/>
        <v>0.34615384615384626</v>
      </c>
      <c r="H60" s="36"/>
      <c r="I60" s="105" t="s">
        <v>162</v>
      </c>
      <c r="J60" s="14">
        <v>3</v>
      </c>
    </row>
    <row r="61" spans="1:10" ht="15" customHeight="1" x14ac:dyDescent="0.25">
      <c r="A61" s="37" t="s">
        <v>86</v>
      </c>
      <c r="B61" s="38">
        <f t="shared" si="6"/>
        <v>1.3577023498694516</v>
      </c>
      <c r="C61" s="39">
        <f t="shared" si="4"/>
        <v>1.7333333333333332</v>
      </c>
      <c r="D61" s="249">
        <v>0</v>
      </c>
      <c r="E61" s="250">
        <v>26</v>
      </c>
      <c r="F61" s="40">
        <v>23</v>
      </c>
      <c r="G61" s="76">
        <f t="shared" si="5"/>
        <v>0.13043478260869557</v>
      </c>
      <c r="H61" s="36"/>
      <c r="I61" s="105" t="s">
        <v>76</v>
      </c>
      <c r="J61" s="14">
        <v>2</v>
      </c>
    </row>
    <row r="62" spans="1:10" ht="15" customHeight="1" x14ac:dyDescent="0.25">
      <c r="A62" s="37" t="s">
        <v>167</v>
      </c>
      <c r="B62" s="38">
        <f t="shared" si="6"/>
        <v>1.2532637075718016</v>
      </c>
      <c r="C62" s="39">
        <f t="shared" si="4"/>
        <v>1.6</v>
      </c>
      <c r="D62" s="249">
        <v>3</v>
      </c>
      <c r="E62" s="250">
        <v>24</v>
      </c>
      <c r="F62" s="40">
        <v>38</v>
      </c>
      <c r="G62" s="76">
        <f t="shared" si="5"/>
        <v>-0.36842105263157898</v>
      </c>
      <c r="H62" s="36"/>
      <c r="I62" s="105" t="s">
        <v>32</v>
      </c>
      <c r="J62" s="14">
        <v>2</v>
      </c>
    </row>
    <row r="63" spans="1:10" ht="15" customHeight="1" x14ac:dyDescent="0.25">
      <c r="A63" s="37" t="s">
        <v>199</v>
      </c>
      <c r="B63" s="38">
        <f t="shared" si="6"/>
        <v>1.0966057441253265</v>
      </c>
      <c r="C63" s="39">
        <f t="shared" si="4"/>
        <v>1.4000000000000001</v>
      </c>
      <c r="D63" s="249">
        <v>2</v>
      </c>
      <c r="E63" s="250">
        <v>21</v>
      </c>
      <c r="F63" s="40">
        <v>5</v>
      </c>
      <c r="G63" s="76">
        <f t="shared" si="5"/>
        <v>3.2</v>
      </c>
      <c r="H63" s="36"/>
      <c r="I63" s="105" t="s">
        <v>34</v>
      </c>
      <c r="J63" s="14">
        <v>2</v>
      </c>
    </row>
    <row r="64" spans="1:10" ht="15" customHeight="1" x14ac:dyDescent="0.25">
      <c r="A64" s="37" t="s">
        <v>32</v>
      </c>
      <c r="B64" s="38">
        <f t="shared" si="6"/>
        <v>0.9921671018276762</v>
      </c>
      <c r="C64" s="39">
        <f t="shared" si="4"/>
        <v>1.2666666666666666</v>
      </c>
      <c r="D64" s="249">
        <v>1</v>
      </c>
      <c r="E64" s="250">
        <v>19</v>
      </c>
      <c r="F64" s="40">
        <v>59</v>
      </c>
      <c r="G64" s="76">
        <f t="shared" si="5"/>
        <v>-0.67796610169491522</v>
      </c>
      <c r="H64" s="36"/>
      <c r="I64" s="105" t="s">
        <v>93</v>
      </c>
      <c r="J64" s="14">
        <v>2</v>
      </c>
    </row>
    <row r="65" spans="1:10" ht="15" customHeight="1" x14ac:dyDescent="0.25">
      <c r="A65" s="37" t="s">
        <v>25</v>
      </c>
      <c r="B65" s="38">
        <f t="shared" si="6"/>
        <v>0.93994778067885121</v>
      </c>
      <c r="C65" s="39">
        <f t="shared" si="4"/>
        <v>1.2</v>
      </c>
      <c r="D65" s="249">
        <v>1</v>
      </c>
      <c r="E65" s="250">
        <v>18</v>
      </c>
      <c r="F65" s="40">
        <v>41</v>
      </c>
      <c r="G65" s="76">
        <f t="shared" si="5"/>
        <v>-0.56097560975609762</v>
      </c>
      <c r="H65" s="36"/>
      <c r="I65" s="142" t="s">
        <v>61</v>
      </c>
      <c r="J65" s="133">
        <v>2</v>
      </c>
    </row>
    <row r="66" spans="1:10" ht="15" customHeight="1" x14ac:dyDescent="0.25">
      <c r="A66" s="37" t="s">
        <v>75</v>
      </c>
      <c r="B66" s="38">
        <f t="shared" si="6"/>
        <v>0.8877284595300261</v>
      </c>
      <c r="C66" s="39">
        <f t="shared" si="4"/>
        <v>1.1333333333333333</v>
      </c>
      <c r="D66" s="249">
        <v>1</v>
      </c>
      <c r="E66" s="250">
        <v>17</v>
      </c>
      <c r="F66" s="40">
        <v>22</v>
      </c>
      <c r="G66" s="76">
        <f t="shared" si="5"/>
        <v>-0.22727272727272729</v>
      </c>
      <c r="H66" s="36"/>
      <c r="I66" s="19" t="s">
        <v>29</v>
      </c>
      <c r="J66" s="133">
        <v>2</v>
      </c>
    </row>
    <row r="67" spans="1:10" ht="15" customHeight="1" x14ac:dyDescent="0.25">
      <c r="A67" s="37" t="s">
        <v>42</v>
      </c>
      <c r="B67" s="38">
        <f t="shared" si="6"/>
        <v>0.835509138381201</v>
      </c>
      <c r="C67" s="39">
        <f t="shared" si="4"/>
        <v>1.0666666666666667</v>
      </c>
      <c r="D67" s="249">
        <v>0</v>
      </c>
      <c r="E67" s="250">
        <v>16</v>
      </c>
      <c r="F67" s="40">
        <v>17</v>
      </c>
      <c r="G67" s="76">
        <f t="shared" si="5"/>
        <v>-5.8823529411764719E-2</v>
      </c>
      <c r="H67" s="36"/>
      <c r="I67" s="19" t="s">
        <v>199</v>
      </c>
      <c r="J67" s="133">
        <v>1</v>
      </c>
    </row>
    <row r="68" spans="1:10" ht="15" customHeight="1" x14ac:dyDescent="0.25">
      <c r="A68" s="37" t="s">
        <v>61</v>
      </c>
      <c r="B68" s="38">
        <f t="shared" si="6"/>
        <v>0.7832898172323759</v>
      </c>
      <c r="C68" s="39">
        <f t="shared" si="4"/>
        <v>1</v>
      </c>
      <c r="D68" s="249">
        <v>1</v>
      </c>
      <c r="E68" s="250">
        <v>15</v>
      </c>
      <c r="F68" s="40">
        <v>19</v>
      </c>
      <c r="G68" s="76">
        <f t="shared" si="5"/>
        <v>-0.21052631578947367</v>
      </c>
      <c r="H68" s="36"/>
      <c r="I68" s="105" t="s">
        <v>94</v>
      </c>
      <c r="J68" s="14">
        <v>1</v>
      </c>
    </row>
    <row r="69" spans="1:10" ht="15" customHeight="1" x14ac:dyDescent="0.25">
      <c r="A69" s="37" t="s">
        <v>76</v>
      </c>
      <c r="B69" s="38">
        <f t="shared" si="6"/>
        <v>0.7310704960835509</v>
      </c>
      <c r="C69" s="39">
        <f t="shared" si="4"/>
        <v>0.93333333333333346</v>
      </c>
      <c r="D69" s="249">
        <v>0</v>
      </c>
      <c r="E69" s="250">
        <v>14</v>
      </c>
      <c r="F69" s="40">
        <v>14</v>
      </c>
      <c r="G69" s="76">
        <f t="shared" si="5"/>
        <v>0</v>
      </c>
      <c r="H69" s="36"/>
      <c r="I69" s="105" t="s">
        <v>107</v>
      </c>
      <c r="J69" s="14">
        <v>1</v>
      </c>
    </row>
    <row r="70" spans="1:10" ht="15" customHeight="1" x14ac:dyDescent="0.25">
      <c r="A70" s="37" t="s">
        <v>88</v>
      </c>
      <c r="B70" s="38">
        <f t="shared" si="6"/>
        <v>0.7310704960835509</v>
      </c>
      <c r="C70" s="39">
        <f t="shared" si="4"/>
        <v>0.93333333333333346</v>
      </c>
      <c r="D70" s="249">
        <v>0</v>
      </c>
      <c r="E70" s="250">
        <v>14</v>
      </c>
      <c r="F70" s="40">
        <v>28</v>
      </c>
      <c r="G70" s="76">
        <f t="shared" si="5"/>
        <v>-0.5</v>
      </c>
      <c r="H70" s="36"/>
      <c r="I70" s="19" t="s">
        <v>75</v>
      </c>
      <c r="J70" s="133">
        <v>1</v>
      </c>
    </row>
    <row r="71" spans="1:10" ht="15" customHeight="1" x14ac:dyDescent="0.25">
      <c r="A71" s="37" t="s">
        <v>82</v>
      </c>
      <c r="B71" s="164">
        <f>E71/E$44*100</f>
        <v>0.7310704960835509</v>
      </c>
      <c r="C71" s="39">
        <f t="shared" si="4"/>
        <v>0.93333333333333346</v>
      </c>
      <c r="D71" s="249">
        <v>1</v>
      </c>
      <c r="E71" s="250">
        <v>14</v>
      </c>
      <c r="F71" s="40">
        <v>13</v>
      </c>
      <c r="G71" s="76">
        <f t="shared" si="5"/>
        <v>7.6923076923076872E-2</v>
      </c>
      <c r="I71" s="19" t="s">
        <v>163</v>
      </c>
      <c r="J71" s="133">
        <v>1</v>
      </c>
    </row>
    <row r="72" spans="1:10" ht="15" customHeight="1" x14ac:dyDescent="0.25">
      <c r="A72" s="37" t="s">
        <v>154</v>
      </c>
      <c r="B72" s="38">
        <f>E72/E$44*100</f>
        <v>0.62663185378590081</v>
      </c>
      <c r="C72" s="39">
        <f t="shared" si="4"/>
        <v>0.8</v>
      </c>
      <c r="D72" s="249">
        <v>1</v>
      </c>
      <c r="E72" s="250">
        <v>12</v>
      </c>
      <c r="F72" s="40">
        <v>1</v>
      </c>
      <c r="G72" s="76">
        <f t="shared" si="5"/>
        <v>11</v>
      </c>
      <c r="I72" s="105" t="s">
        <v>200</v>
      </c>
      <c r="J72" s="14">
        <v>1</v>
      </c>
    </row>
    <row r="73" spans="1:10" ht="15" customHeight="1" x14ac:dyDescent="0.25">
      <c r="A73" s="37" t="s">
        <v>93</v>
      </c>
      <c r="B73" s="38">
        <f t="shared" ref="B73:B80" si="7">E73/E$44*100</f>
        <v>0.52219321148825071</v>
      </c>
      <c r="C73" s="39">
        <f t="shared" si="4"/>
        <v>0.66666666666666674</v>
      </c>
      <c r="D73" s="249">
        <v>0</v>
      </c>
      <c r="E73" s="250">
        <v>10</v>
      </c>
      <c r="F73" s="40">
        <v>18</v>
      </c>
      <c r="G73" s="76">
        <f t="shared" si="5"/>
        <v>-0.44444444444444442</v>
      </c>
      <c r="I73" s="105" t="s">
        <v>79</v>
      </c>
      <c r="J73" s="14">
        <v>1</v>
      </c>
    </row>
    <row r="74" spans="1:10" ht="15" customHeight="1" x14ac:dyDescent="0.25">
      <c r="A74" s="37" t="s">
        <v>38</v>
      </c>
      <c r="B74" s="38">
        <f t="shared" si="7"/>
        <v>0.4177545691906005</v>
      </c>
      <c r="C74" s="39">
        <f t="shared" si="4"/>
        <v>0.53333333333333333</v>
      </c>
      <c r="D74" s="249">
        <v>1</v>
      </c>
      <c r="E74" s="250">
        <v>8</v>
      </c>
      <c r="F74" s="40">
        <v>7</v>
      </c>
      <c r="G74" s="76">
        <f t="shared" si="5"/>
        <v>0.14285714285714279</v>
      </c>
      <c r="I74" s="19" t="s">
        <v>169</v>
      </c>
      <c r="J74" s="133">
        <v>1</v>
      </c>
    </row>
    <row r="75" spans="1:10" ht="15" customHeight="1" x14ac:dyDescent="0.25">
      <c r="A75" s="37" t="s">
        <v>94</v>
      </c>
      <c r="B75" s="38">
        <f t="shared" si="7"/>
        <v>0.36553524804177545</v>
      </c>
      <c r="C75" s="39">
        <f t="shared" si="4"/>
        <v>0.46666666666666673</v>
      </c>
      <c r="D75" s="249">
        <v>1</v>
      </c>
      <c r="E75" s="250">
        <v>7</v>
      </c>
      <c r="F75" s="40">
        <v>5</v>
      </c>
      <c r="G75" s="76">
        <f t="shared" si="5"/>
        <v>0.39999999999999991</v>
      </c>
      <c r="I75" s="19" t="s">
        <v>92</v>
      </c>
      <c r="J75" s="133">
        <v>1</v>
      </c>
    </row>
    <row r="76" spans="1:10" ht="15" customHeight="1" x14ac:dyDescent="0.25">
      <c r="A76" s="37" t="s">
        <v>81</v>
      </c>
      <c r="B76" s="38">
        <f t="shared" si="7"/>
        <v>0.36553524804177545</v>
      </c>
      <c r="C76" s="39">
        <f t="shared" si="4"/>
        <v>0.46666666666666673</v>
      </c>
      <c r="D76" s="249">
        <v>0</v>
      </c>
      <c r="E76" s="250">
        <v>7</v>
      </c>
      <c r="F76" s="40">
        <v>4</v>
      </c>
      <c r="G76" s="76">
        <f t="shared" si="5"/>
        <v>0.75</v>
      </c>
      <c r="I76" s="105" t="s">
        <v>109</v>
      </c>
      <c r="J76" s="14">
        <v>1</v>
      </c>
    </row>
    <row r="77" spans="1:10" ht="15" customHeight="1" x14ac:dyDescent="0.25">
      <c r="A77" s="37" t="s">
        <v>171</v>
      </c>
      <c r="B77" s="38">
        <f t="shared" si="7"/>
        <v>0.36553524804177545</v>
      </c>
      <c r="C77" s="39">
        <f t="shared" si="4"/>
        <v>0.46666666666666673</v>
      </c>
      <c r="D77" s="249">
        <v>1</v>
      </c>
      <c r="E77" s="250">
        <v>7</v>
      </c>
      <c r="F77" s="40">
        <v>9</v>
      </c>
      <c r="G77" s="76">
        <f t="shared" si="5"/>
        <v>-0.22222222222222221</v>
      </c>
      <c r="I77" s="105" t="s">
        <v>171</v>
      </c>
      <c r="J77" s="14">
        <v>1</v>
      </c>
    </row>
    <row r="78" spans="1:10" ht="15" customHeight="1" x14ac:dyDescent="0.25">
      <c r="A78" s="37" t="s">
        <v>91</v>
      </c>
      <c r="B78" s="38">
        <f t="shared" si="7"/>
        <v>0.36553524804177545</v>
      </c>
      <c r="C78" s="39">
        <f t="shared" si="4"/>
        <v>0.46666666666666673</v>
      </c>
      <c r="D78" s="249">
        <v>0</v>
      </c>
      <c r="E78" s="250">
        <v>7</v>
      </c>
      <c r="F78" s="40">
        <v>4</v>
      </c>
      <c r="G78" s="76">
        <f t="shared" si="5"/>
        <v>0.75</v>
      </c>
      <c r="I78" s="19" t="s">
        <v>177</v>
      </c>
      <c r="J78" s="133">
        <v>1</v>
      </c>
    </row>
    <row r="79" spans="1:10" ht="15" customHeight="1" x14ac:dyDescent="0.25">
      <c r="A79" s="37" t="s">
        <v>41</v>
      </c>
      <c r="B79" s="38">
        <f t="shared" si="7"/>
        <v>0.3133159268929504</v>
      </c>
      <c r="C79" s="39">
        <f t="shared" si="4"/>
        <v>0.4</v>
      </c>
      <c r="D79" s="249">
        <v>0</v>
      </c>
      <c r="E79" s="250">
        <v>6</v>
      </c>
      <c r="F79" s="40">
        <v>10</v>
      </c>
      <c r="G79" s="76">
        <f t="shared" si="5"/>
        <v>-0.4</v>
      </c>
      <c r="I79" s="19" t="s">
        <v>40</v>
      </c>
      <c r="J79" s="133">
        <v>1</v>
      </c>
    </row>
    <row r="80" spans="1:10" ht="15" customHeight="1" thickBot="1" x14ac:dyDescent="0.3">
      <c r="A80" s="37" t="s">
        <v>160</v>
      </c>
      <c r="B80" s="38">
        <f t="shared" si="7"/>
        <v>0.3133159268929504</v>
      </c>
      <c r="C80" s="39">
        <f t="shared" si="4"/>
        <v>0.4</v>
      </c>
      <c r="D80" s="249">
        <v>0</v>
      </c>
      <c r="E80" s="250">
        <v>6</v>
      </c>
      <c r="F80" s="40">
        <v>1</v>
      </c>
      <c r="G80" s="76">
        <f t="shared" si="5"/>
        <v>5</v>
      </c>
      <c r="I80" s="196" t="s">
        <v>91</v>
      </c>
      <c r="J80" s="134">
        <v>1</v>
      </c>
    </row>
    <row r="81" spans="1:11" ht="15" customHeight="1" thickTop="1" x14ac:dyDescent="0.25">
      <c r="A81" s="106" t="s">
        <v>26</v>
      </c>
      <c r="B81" s="20">
        <f>E81/E$44*100</f>
        <v>72.480417754569189</v>
      </c>
      <c r="C81" s="107">
        <f t="shared" si="4"/>
        <v>92.533333333333331</v>
      </c>
      <c r="D81" s="132">
        <f>SUM(D51:D80)</f>
        <v>68</v>
      </c>
      <c r="E81" s="169">
        <f>SUM(E51:E80)</f>
        <v>1388</v>
      </c>
      <c r="F81" s="170">
        <f>SUM(F51:F80)</f>
        <v>1591</v>
      </c>
      <c r="G81" s="21">
        <f>(E81/F81)-1</f>
        <v>-0.12759270898805786</v>
      </c>
      <c r="H81" s="36"/>
      <c r="I81" s="22" t="s">
        <v>43</v>
      </c>
      <c r="J81" s="23">
        <f>SUM(J51:J80)</f>
        <v>98</v>
      </c>
    </row>
    <row r="82" spans="1:11" ht="12" customHeight="1" x14ac:dyDescent="0.25">
      <c r="A82" s="24"/>
      <c r="B82" s="26"/>
      <c r="C82" s="26"/>
      <c r="D82" s="25"/>
      <c r="E82" s="187"/>
      <c r="F82" s="187"/>
      <c r="G82" s="27"/>
      <c r="H82" s="36"/>
    </row>
    <row r="83" spans="1:11" ht="12" customHeight="1" x14ac:dyDescent="0.25">
      <c r="A83" s="24"/>
      <c r="B83" s="26"/>
      <c r="C83" s="26"/>
      <c r="D83" s="25"/>
      <c r="E83" s="187"/>
      <c r="F83" s="187"/>
      <c r="G83" s="27"/>
      <c r="H83" s="36"/>
    </row>
    <row r="84" spans="1:11" ht="12" customHeight="1" x14ac:dyDescent="0.25">
      <c r="A84" s="24"/>
      <c r="B84" s="26"/>
      <c r="C84" s="26"/>
      <c r="D84" s="195"/>
      <c r="E84" s="187"/>
      <c r="F84" s="187"/>
      <c r="G84" s="27"/>
      <c r="H84" s="36"/>
      <c r="I84" s="202"/>
      <c r="J84" s="129"/>
    </row>
    <row r="85" spans="1:11" ht="18.75" x14ac:dyDescent="0.3">
      <c r="A85" s="280" t="s">
        <v>68</v>
      </c>
      <c r="B85" s="280"/>
      <c r="C85" s="280"/>
      <c r="D85" s="280"/>
      <c r="E85" s="280"/>
      <c r="G85" s="194" t="s">
        <v>44</v>
      </c>
      <c r="H85" s="202"/>
      <c r="I85" s="129"/>
      <c r="J85" s="194"/>
      <c r="K85" s="194"/>
    </row>
    <row r="86" spans="1:11" ht="18.75" x14ac:dyDescent="0.3">
      <c r="A86" s="271" t="s">
        <v>208</v>
      </c>
      <c r="B86" s="271"/>
      <c r="C86" s="271"/>
      <c r="D86" s="271"/>
      <c r="E86" s="271"/>
      <c r="G86" s="194" t="s">
        <v>55</v>
      </c>
      <c r="H86" s="203"/>
      <c r="I86" s="204"/>
      <c r="J86" s="194"/>
      <c r="K86" s="194"/>
    </row>
    <row r="87" spans="1:11" ht="12" customHeight="1" x14ac:dyDescent="0.25">
      <c r="A87" s="166" t="s">
        <v>58</v>
      </c>
      <c r="B87" s="65" t="s">
        <v>205</v>
      </c>
      <c r="C87" s="66" t="s">
        <v>206</v>
      </c>
      <c r="D87" s="67" t="s">
        <v>174</v>
      </c>
      <c r="E87" s="151" t="s">
        <v>17</v>
      </c>
      <c r="G87" s="31" t="s">
        <v>58</v>
      </c>
      <c r="H87" s="63" t="s">
        <v>206</v>
      </c>
      <c r="I87" s="64" t="s">
        <v>174</v>
      </c>
      <c r="J87" s="44" t="s">
        <v>17</v>
      </c>
      <c r="K87" s="8"/>
    </row>
    <row r="88" spans="1:11" ht="12" customHeight="1" x14ac:dyDescent="0.25">
      <c r="A88" s="68" t="s">
        <v>30</v>
      </c>
      <c r="B88" s="103">
        <v>14</v>
      </c>
      <c r="C88" s="69">
        <v>314</v>
      </c>
      <c r="D88" s="70">
        <v>341</v>
      </c>
      <c r="E88" s="74">
        <f t="shared" ref="E88:E142" si="8">(C88/D88)-1</f>
        <v>-7.9178885630498574E-2</v>
      </c>
      <c r="G88" s="251" t="s">
        <v>46</v>
      </c>
      <c r="H88" s="46">
        <v>273</v>
      </c>
      <c r="I88" s="54">
        <v>564</v>
      </c>
      <c r="J88" s="76">
        <f t="shared" ref="J88:J109" si="9">(H88/I88)-1</f>
        <v>-0.51595744680851063</v>
      </c>
      <c r="K88" s="8"/>
    </row>
    <row r="89" spans="1:11" ht="12" customHeight="1" x14ac:dyDescent="0.25">
      <c r="A89" s="68" t="s">
        <v>31</v>
      </c>
      <c r="B89" s="103">
        <v>10</v>
      </c>
      <c r="C89" s="69">
        <v>131</v>
      </c>
      <c r="D89" s="70">
        <v>170</v>
      </c>
      <c r="E89" s="74">
        <f t="shared" si="8"/>
        <v>-0.22941176470588232</v>
      </c>
      <c r="G89" s="252" t="s">
        <v>66</v>
      </c>
      <c r="H89" s="56">
        <v>54</v>
      </c>
      <c r="I89" s="235">
        <v>55</v>
      </c>
      <c r="J89" s="135">
        <f t="shared" si="9"/>
        <v>-1.8181818181818188E-2</v>
      </c>
      <c r="K89" s="8"/>
    </row>
    <row r="90" spans="1:11" ht="12" customHeight="1" x14ac:dyDescent="0.25">
      <c r="A90" s="68" t="s">
        <v>162</v>
      </c>
      <c r="B90" s="103">
        <v>7</v>
      </c>
      <c r="C90" s="69">
        <v>63</v>
      </c>
      <c r="D90" s="70">
        <v>56</v>
      </c>
      <c r="E90" s="74">
        <f t="shared" si="8"/>
        <v>0.125</v>
      </c>
      <c r="G90" s="253" t="s">
        <v>84</v>
      </c>
      <c r="H90" s="32">
        <v>18</v>
      </c>
      <c r="I90" s="254">
        <v>26</v>
      </c>
      <c r="J90" s="86">
        <f t="shared" si="9"/>
        <v>-0.30769230769230771</v>
      </c>
      <c r="K90" s="8"/>
    </row>
    <row r="91" spans="1:11" ht="12" customHeight="1" x14ac:dyDescent="0.25">
      <c r="A91" s="68" t="s">
        <v>46</v>
      </c>
      <c r="B91" s="103">
        <v>7</v>
      </c>
      <c r="C91" s="69">
        <v>274</v>
      </c>
      <c r="D91" s="70">
        <v>572</v>
      </c>
      <c r="E91" s="74">
        <f t="shared" si="8"/>
        <v>-0.52097902097902105</v>
      </c>
      <c r="G91" s="253" t="s">
        <v>233</v>
      </c>
      <c r="H91" s="32">
        <v>6</v>
      </c>
      <c r="I91" s="254">
        <v>0</v>
      </c>
      <c r="J91" s="86">
        <v>0</v>
      </c>
      <c r="K91" s="8"/>
    </row>
    <row r="92" spans="1:11" ht="12" customHeight="1" x14ac:dyDescent="0.25">
      <c r="A92" s="68" t="s">
        <v>37</v>
      </c>
      <c r="B92" s="103">
        <v>7</v>
      </c>
      <c r="C92" s="69">
        <v>163</v>
      </c>
      <c r="D92" s="70">
        <v>147</v>
      </c>
      <c r="E92" s="74">
        <f t="shared" si="8"/>
        <v>0.10884353741496589</v>
      </c>
      <c r="G92" s="253" t="s">
        <v>196</v>
      </c>
      <c r="H92" s="32">
        <v>4</v>
      </c>
      <c r="I92" s="254">
        <v>3</v>
      </c>
      <c r="J92" s="86">
        <f t="shared" si="9"/>
        <v>0.33333333333333326</v>
      </c>
      <c r="K92" s="8"/>
    </row>
    <row r="93" spans="1:11" ht="12" customHeight="1" x14ac:dyDescent="0.25">
      <c r="A93" s="68" t="s">
        <v>35</v>
      </c>
      <c r="B93" s="103">
        <v>7</v>
      </c>
      <c r="C93" s="69">
        <v>146</v>
      </c>
      <c r="D93" s="70">
        <v>181</v>
      </c>
      <c r="E93" s="74">
        <f t="shared" si="8"/>
        <v>-0.1933701657458563</v>
      </c>
      <c r="G93" s="253" t="s">
        <v>83</v>
      </c>
      <c r="H93" s="32">
        <v>4</v>
      </c>
      <c r="I93" s="254">
        <v>6</v>
      </c>
      <c r="J93" s="86">
        <f t="shared" si="9"/>
        <v>-0.33333333333333337</v>
      </c>
      <c r="K93" s="8"/>
    </row>
    <row r="94" spans="1:11" ht="12" customHeight="1" x14ac:dyDescent="0.25">
      <c r="A94" s="68" t="s">
        <v>89</v>
      </c>
      <c r="B94" s="103">
        <v>3</v>
      </c>
      <c r="C94" s="69">
        <v>35</v>
      </c>
      <c r="D94" s="70">
        <v>26</v>
      </c>
      <c r="E94" s="74">
        <f t="shared" si="8"/>
        <v>0.34615384615384626</v>
      </c>
      <c r="G94" s="253" t="s">
        <v>258</v>
      </c>
      <c r="H94" s="32">
        <v>3</v>
      </c>
      <c r="I94" s="254">
        <v>0</v>
      </c>
      <c r="J94" s="86">
        <v>0</v>
      </c>
      <c r="K94" s="8"/>
    </row>
    <row r="95" spans="1:11" ht="12" customHeight="1" x14ac:dyDescent="0.25">
      <c r="A95" s="68" t="s">
        <v>167</v>
      </c>
      <c r="B95" s="103">
        <v>3</v>
      </c>
      <c r="C95" s="69">
        <v>24</v>
      </c>
      <c r="D95" s="70">
        <v>38</v>
      </c>
      <c r="E95" s="74">
        <f t="shared" si="8"/>
        <v>-0.36842105263157898</v>
      </c>
      <c r="G95" s="253" t="s">
        <v>25</v>
      </c>
      <c r="H95" s="32">
        <v>2</v>
      </c>
      <c r="I95" s="254">
        <v>8</v>
      </c>
      <c r="J95" s="86">
        <f t="shared" si="9"/>
        <v>-0.75</v>
      </c>
    </row>
    <row r="96" spans="1:11" ht="12" customHeight="1" x14ac:dyDescent="0.25">
      <c r="A96" s="68" t="s">
        <v>78</v>
      </c>
      <c r="B96" s="103">
        <v>3</v>
      </c>
      <c r="C96" s="69">
        <v>98</v>
      </c>
      <c r="D96" s="70">
        <v>114</v>
      </c>
      <c r="E96" s="74">
        <f t="shared" si="8"/>
        <v>-0.14035087719298245</v>
      </c>
      <c r="G96" s="253" t="s">
        <v>103</v>
      </c>
      <c r="H96" s="32">
        <v>2</v>
      </c>
      <c r="I96" s="254">
        <v>0</v>
      </c>
      <c r="J96" s="86">
        <v>0</v>
      </c>
    </row>
    <row r="97" spans="1:10" ht="12" customHeight="1" x14ac:dyDescent="0.25">
      <c r="A97" s="68" t="s">
        <v>233</v>
      </c>
      <c r="B97" s="139">
        <v>2</v>
      </c>
      <c r="C97" s="140">
        <v>8</v>
      </c>
      <c r="D97" s="141">
        <v>0</v>
      </c>
      <c r="E97" s="74">
        <v>0</v>
      </c>
      <c r="G97" s="253" t="s">
        <v>166</v>
      </c>
      <c r="H97" s="32">
        <v>1</v>
      </c>
      <c r="I97" s="254">
        <v>2</v>
      </c>
      <c r="J97" s="86">
        <f t="shared" si="9"/>
        <v>-0.5</v>
      </c>
    </row>
    <row r="98" spans="1:10" ht="12" customHeight="1" x14ac:dyDescent="0.25">
      <c r="A98" s="68" t="s">
        <v>199</v>
      </c>
      <c r="B98" s="103">
        <v>2</v>
      </c>
      <c r="C98" s="69">
        <v>21</v>
      </c>
      <c r="D98" s="70">
        <v>5</v>
      </c>
      <c r="E98" s="74">
        <f t="shared" si="8"/>
        <v>3.2</v>
      </c>
      <c r="G98" s="253" t="s">
        <v>237</v>
      </c>
      <c r="H98" s="32">
        <v>1</v>
      </c>
      <c r="I98" s="254">
        <v>0</v>
      </c>
      <c r="J98" s="86">
        <v>0</v>
      </c>
    </row>
    <row r="99" spans="1:10" ht="12" customHeight="1" x14ac:dyDescent="0.25">
      <c r="A99" s="71" t="s">
        <v>73</v>
      </c>
      <c r="B99" s="104">
        <v>2</v>
      </c>
      <c r="C99" s="72">
        <v>74</v>
      </c>
      <c r="D99" s="73">
        <v>77</v>
      </c>
      <c r="E99" s="138">
        <f t="shared" si="8"/>
        <v>-3.8961038961038974E-2</v>
      </c>
      <c r="G99" s="253" t="s">
        <v>162</v>
      </c>
      <c r="H99" s="32">
        <v>1</v>
      </c>
      <c r="I99" s="254">
        <v>2</v>
      </c>
      <c r="J99" s="86">
        <f t="shared" si="9"/>
        <v>-0.5</v>
      </c>
    </row>
    <row r="100" spans="1:10" ht="12" customHeight="1" x14ac:dyDescent="0.25">
      <c r="A100" s="68" t="s">
        <v>25</v>
      </c>
      <c r="B100" s="103">
        <v>2</v>
      </c>
      <c r="C100" s="69">
        <v>27</v>
      </c>
      <c r="D100" s="70">
        <v>55</v>
      </c>
      <c r="E100" s="74">
        <f t="shared" si="8"/>
        <v>-0.50909090909090904</v>
      </c>
      <c r="G100" s="253" t="s">
        <v>29</v>
      </c>
      <c r="H100" s="32">
        <v>1</v>
      </c>
      <c r="I100" s="254">
        <v>0</v>
      </c>
      <c r="J100" s="86">
        <v>0</v>
      </c>
    </row>
    <row r="101" spans="1:10" ht="12" customHeight="1" x14ac:dyDescent="0.25">
      <c r="A101" s="71" t="s">
        <v>63</v>
      </c>
      <c r="B101" s="104">
        <v>2</v>
      </c>
      <c r="C101" s="72">
        <v>81</v>
      </c>
      <c r="D101" s="73">
        <v>130</v>
      </c>
      <c r="E101" s="138">
        <f t="shared" si="8"/>
        <v>-0.37692307692307692</v>
      </c>
      <c r="G101" s="253" t="s">
        <v>256</v>
      </c>
      <c r="H101" s="32">
        <v>1</v>
      </c>
      <c r="I101" s="254">
        <v>0</v>
      </c>
      <c r="J101" s="86">
        <v>0</v>
      </c>
    </row>
    <row r="102" spans="1:10" ht="12" customHeight="1" thickBot="1" x14ac:dyDescent="0.35">
      <c r="A102" s="216" t="s">
        <v>94</v>
      </c>
      <c r="B102" s="219">
        <v>1</v>
      </c>
      <c r="C102" s="114">
        <v>7</v>
      </c>
      <c r="D102" s="113">
        <v>5</v>
      </c>
      <c r="E102" s="76">
        <f t="shared" si="8"/>
        <v>0.39999999999999991</v>
      </c>
      <c r="F102" s="16"/>
      <c r="G102" s="253" t="s">
        <v>67</v>
      </c>
      <c r="H102" s="32">
        <v>1</v>
      </c>
      <c r="I102" s="254">
        <v>2</v>
      </c>
      <c r="J102" s="86">
        <f t="shared" si="9"/>
        <v>-0.5</v>
      </c>
    </row>
    <row r="103" spans="1:10" ht="12" customHeight="1" x14ac:dyDescent="0.3">
      <c r="A103" s="216" t="s">
        <v>75</v>
      </c>
      <c r="B103" s="219">
        <v>1</v>
      </c>
      <c r="C103" s="114">
        <v>17</v>
      </c>
      <c r="D103" s="113">
        <v>22</v>
      </c>
      <c r="E103" s="76">
        <f t="shared" si="8"/>
        <v>-0.22727272727272729</v>
      </c>
      <c r="F103" s="16"/>
      <c r="G103" s="258" t="s">
        <v>195</v>
      </c>
      <c r="H103" s="259">
        <v>0</v>
      </c>
      <c r="I103" s="242">
        <v>2</v>
      </c>
      <c r="J103" s="229">
        <f t="shared" si="9"/>
        <v>-1</v>
      </c>
    </row>
    <row r="104" spans="1:10" ht="12" customHeight="1" x14ac:dyDescent="0.25">
      <c r="A104" s="216" t="s">
        <v>154</v>
      </c>
      <c r="B104" s="219">
        <v>1</v>
      </c>
      <c r="C104" s="114">
        <v>12</v>
      </c>
      <c r="D104" s="113">
        <v>1</v>
      </c>
      <c r="E104" s="76">
        <f t="shared" si="8"/>
        <v>11</v>
      </c>
      <c r="G104" s="260" t="s">
        <v>170</v>
      </c>
      <c r="H104" s="261">
        <v>0</v>
      </c>
      <c r="I104" s="247">
        <v>2</v>
      </c>
      <c r="J104" s="76">
        <f t="shared" si="9"/>
        <v>-1</v>
      </c>
    </row>
    <row r="105" spans="1:10" ht="12" customHeight="1" x14ac:dyDescent="0.25">
      <c r="A105" s="216" t="s">
        <v>32</v>
      </c>
      <c r="B105" s="219">
        <v>1</v>
      </c>
      <c r="C105" s="114">
        <v>19</v>
      </c>
      <c r="D105" s="113">
        <v>59</v>
      </c>
      <c r="E105" s="76">
        <f t="shared" si="8"/>
        <v>-0.67796610169491522</v>
      </c>
      <c r="G105" s="260" t="s">
        <v>81</v>
      </c>
      <c r="H105" s="261">
        <v>0</v>
      </c>
      <c r="I105" s="247">
        <v>2</v>
      </c>
      <c r="J105" s="76">
        <f t="shared" si="9"/>
        <v>-1</v>
      </c>
    </row>
    <row r="106" spans="1:10" ht="12" customHeight="1" x14ac:dyDescent="0.25">
      <c r="A106" s="216" t="s">
        <v>163</v>
      </c>
      <c r="B106" s="219">
        <v>1</v>
      </c>
      <c r="C106" s="114">
        <v>5</v>
      </c>
      <c r="D106" s="113">
        <v>33</v>
      </c>
      <c r="E106" s="76">
        <f t="shared" si="8"/>
        <v>-0.84848484848484851</v>
      </c>
      <c r="G106" s="260" t="s">
        <v>178</v>
      </c>
      <c r="H106" s="261">
        <v>0</v>
      </c>
      <c r="I106" s="247">
        <v>1</v>
      </c>
      <c r="J106" s="76">
        <f t="shared" si="9"/>
        <v>-1</v>
      </c>
    </row>
    <row r="107" spans="1:10" ht="12" customHeight="1" x14ac:dyDescent="0.25">
      <c r="A107" s="216" t="s">
        <v>38</v>
      </c>
      <c r="B107" s="220">
        <v>1</v>
      </c>
      <c r="C107" s="79">
        <v>8</v>
      </c>
      <c r="D107" s="80">
        <v>7</v>
      </c>
      <c r="E107" s="76">
        <f t="shared" si="8"/>
        <v>0.14285714285714279</v>
      </c>
      <c r="G107" s="260" t="s">
        <v>65</v>
      </c>
      <c r="H107" s="261">
        <v>0</v>
      </c>
      <c r="I107" s="247">
        <v>1</v>
      </c>
      <c r="J107" s="76">
        <f t="shared" si="9"/>
        <v>-1</v>
      </c>
    </row>
    <row r="108" spans="1:10" ht="12" customHeight="1" x14ac:dyDescent="0.25">
      <c r="A108" s="216" t="s">
        <v>196</v>
      </c>
      <c r="B108" s="219">
        <v>1</v>
      </c>
      <c r="C108" s="114">
        <v>6</v>
      </c>
      <c r="D108" s="113">
        <v>3</v>
      </c>
      <c r="E108" s="76">
        <f t="shared" si="8"/>
        <v>1</v>
      </c>
      <c r="G108" s="260" t="s">
        <v>113</v>
      </c>
      <c r="H108" s="261">
        <v>0</v>
      </c>
      <c r="I108" s="247">
        <v>1</v>
      </c>
      <c r="J108" s="76">
        <f t="shared" si="9"/>
        <v>-1</v>
      </c>
    </row>
    <row r="109" spans="1:10" ht="12" customHeight="1" thickBot="1" x14ac:dyDescent="0.3">
      <c r="A109" s="216" t="s">
        <v>166</v>
      </c>
      <c r="B109" s="219">
        <v>1</v>
      </c>
      <c r="C109" s="114">
        <v>1</v>
      </c>
      <c r="D109" s="113">
        <v>3</v>
      </c>
      <c r="E109" s="76">
        <f t="shared" si="8"/>
        <v>-0.66666666666666674</v>
      </c>
      <c r="G109" s="260" t="s">
        <v>151</v>
      </c>
      <c r="H109" s="261">
        <v>0</v>
      </c>
      <c r="I109" s="247">
        <v>1</v>
      </c>
      <c r="J109" s="76">
        <f t="shared" si="9"/>
        <v>-1</v>
      </c>
    </row>
    <row r="110" spans="1:10" ht="12" customHeight="1" thickTop="1" x14ac:dyDescent="0.25">
      <c r="A110" s="216" t="s">
        <v>148</v>
      </c>
      <c r="B110" s="219">
        <v>1</v>
      </c>
      <c r="C110" s="114">
        <v>2</v>
      </c>
      <c r="D110" s="113">
        <v>5</v>
      </c>
      <c r="E110" s="76">
        <f t="shared" si="8"/>
        <v>-0.6</v>
      </c>
      <c r="G110" s="58" t="s">
        <v>26</v>
      </c>
      <c r="H110" s="59">
        <f>SUM(H88:H109)</f>
        <v>372</v>
      </c>
      <c r="I110" s="60">
        <f>SUM(I88:I109)</f>
        <v>678</v>
      </c>
      <c r="J110" s="61">
        <f>(H110/I110)-1</f>
        <v>-0.45132743362831862</v>
      </c>
    </row>
    <row r="111" spans="1:10" ht="12" customHeight="1" x14ac:dyDescent="0.25">
      <c r="A111" s="217" t="s">
        <v>84</v>
      </c>
      <c r="B111" s="221">
        <v>1</v>
      </c>
      <c r="C111" s="115">
        <v>18</v>
      </c>
      <c r="D111" s="116">
        <v>26</v>
      </c>
      <c r="E111" s="86">
        <f t="shared" si="8"/>
        <v>-0.30769230769230771</v>
      </c>
      <c r="G111"/>
      <c r="H111"/>
      <c r="I111"/>
      <c r="J111"/>
    </row>
    <row r="112" spans="1:10" ht="12" customHeight="1" x14ac:dyDescent="0.25">
      <c r="A112" s="216" t="s">
        <v>39</v>
      </c>
      <c r="B112" s="219">
        <v>1</v>
      </c>
      <c r="C112" s="114">
        <v>4</v>
      </c>
      <c r="D112" s="113">
        <v>1</v>
      </c>
      <c r="E112" s="76">
        <f t="shared" si="8"/>
        <v>3</v>
      </c>
      <c r="G112"/>
      <c r="H112"/>
      <c r="I112"/>
      <c r="J112"/>
    </row>
    <row r="113" spans="1:10" ht="12" customHeight="1" x14ac:dyDescent="0.25">
      <c r="A113" s="217" t="s">
        <v>106</v>
      </c>
      <c r="B113" s="221">
        <v>1</v>
      </c>
      <c r="C113" s="115">
        <v>4</v>
      </c>
      <c r="D113" s="116">
        <v>4</v>
      </c>
      <c r="E113" s="86">
        <f t="shared" si="8"/>
        <v>0</v>
      </c>
      <c r="G113" s="272" t="s">
        <v>56</v>
      </c>
      <c r="H113" s="272"/>
      <c r="I113" s="272"/>
      <c r="J113" s="272"/>
    </row>
    <row r="114" spans="1:10" ht="12" customHeight="1" x14ac:dyDescent="0.25">
      <c r="A114" s="216" t="s">
        <v>92</v>
      </c>
      <c r="B114" s="219">
        <v>1</v>
      </c>
      <c r="C114" s="114">
        <v>3</v>
      </c>
      <c r="D114" s="113">
        <v>7</v>
      </c>
      <c r="E114" s="76">
        <f t="shared" si="8"/>
        <v>-0.5714285714285714</v>
      </c>
      <c r="G114" s="272"/>
      <c r="H114" s="272"/>
      <c r="I114" s="272"/>
      <c r="J114" s="272"/>
    </row>
    <row r="115" spans="1:10" ht="12" customHeight="1" x14ac:dyDescent="0.25">
      <c r="A115" s="216" t="s">
        <v>59</v>
      </c>
      <c r="B115" s="219">
        <v>1</v>
      </c>
      <c r="C115" s="114">
        <v>3</v>
      </c>
      <c r="D115" s="113">
        <v>1</v>
      </c>
      <c r="E115" s="76">
        <f t="shared" si="8"/>
        <v>2</v>
      </c>
      <c r="G115" s="31" t="s">
        <v>58</v>
      </c>
      <c r="H115" s="63" t="s">
        <v>206</v>
      </c>
      <c r="I115" s="64" t="s">
        <v>174</v>
      </c>
      <c r="J115" s="44" t="s">
        <v>17</v>
      </c>
    </row>
    <row r="116" spans="1:10" ht="12" customHeight="1" x14ac:dyDescent="0.25">
      <c r="A116" s="216" t="s">
        <v>82</v>
      </c>
      <c r="B116" s="219">
        <v>1</v>
      </c>
      <c r="C116" s="114">
        <v>14</v>
      </c>
      <c r="D116" s="113">
        <v>13</v>
      </c>
      <c r="E116" s="76">
        <f t="shared" si="8"/>
        <v>7.6923076923076872E-2</v>
      </c>
      <c r="G116" s="110" t="s">
        <v>64</v>
      </c>
      <c r="H116" s="46">
        <v>4</v>
      </c>
      <c r="I116" s="54">
        <v>1</v>
      </c>
      <c r="J116" s="76">
        <f>(H116/I116)-1</f>
        <v>3</v>
      </c>
    </row>
    <row r="117" spans="1:10" ht="12" customHeight="1" x14ac:dyDescent="0.25">
      <c r="A117" s="217" t="s">
        <v>61</v>
      </c>
      <c r="B117" s="221">
        <v>1</v>
      </c>
      <c r="C117" s="115">
        <v>15</v>
      </c>
      <c r="D117" s="116">
        <v>19</v>
      </c>
      <c r="E117" s="86">
        <f t="shared" si="8"/>
        <v>-0.21052631578947367</v>
      </c>
      <c r="G117" s="55" t="s">
        <v>80</v>
      </c>
      <c r="H117" s="56">
        <v>3</v>
      </c>
      <c r="I117" s="57">
        <v>3</v>
      </c>
      <c r="J117" s="135">
        <f>(H117/I117)-1</f>
        <v>0</v>
      </c>
    </row>
    <row r="118" spans="1:10" ht="12" customHeight="1" x14ac:dyDescent="0.25">
      <c r="A118" s="216" t="s">
        <v>171</v>
      </c>
      <c r="B118" s="219">
        <v>1</v>
      </c>
      <c r="C118" s="114">
        <v>7</v>
      </c>
      <c r="D118" s="113">
        <v>9</v>
      </c>
      <c r="E118" s="76">
        <f t="shared" si="8"/>
        <v>-0.22222222222222221</v>
      </c>
      <c r="G118" s="112" t="s">
        <v>162</v>
      </c>
      <c r="H118" s="32">
        <v>3</v>
      </c>
      <c r="I118" s="97">
        <v>1</v>
      </c>
      <c r="J118" s="86">
        <f>(H118/I118)-1</f>
        <v>2</v>
      </c>
    </row>
    <row r="119" spans="1:10" ht="12" customHeight="1" x14ac:dyDescent="0.25">
      <c r="A119" s="216" t="s">
        <v>29</v>
      </c>
      <c r="B119" s="219">
        <v>1</v>
      </c>
      <c r="C119" s="114">
        <v>39</v>
      </c>
      <c r="D119" s="113">
        <v>31</v>
      </c>
      <c r="E119" s="76">
        <f t="shared" si="8"/>
        <v>0.25806451612903225</v>
      </c>
      <c r="G119" s="112" t="s">
        <v>246</v>
      </c>
      <c r="H119" s="32">
        <v>1</v>
      </c>
      <c r="I119" s="97">
        <v>0</v>
      </c>
      <c r="J119" s="86">
        <v>0</v>
      </c>
    </row>
    <row r="120" spans="1:10" ht="12" customHeight="1" x14ac:dyDescent="0.25">
      <c r="A120" s="216" t="s">
        <v>146</v>
      </c>
      <c r="B120" s="219">
        <v>1</v>
      </c>
      <c r="C120" s="114">
        <v>3</v>
      </c>
      <c r="D120" s="113">
        <v>6</v>
      </c>
      <c r="E120" s="76">
        <f t="shared" si="8"/>
        <v>-0.5</v>
      </c>
      <c r="G120" s="112" t="s">
        <v>236</v>
      </c>
      <c r="H120" s="32">
        <v>1</v>
      </c>
      <c r="I120" s="97">
        <v>0</v>
      </c>
      <c r="J120" s="86">
        <v>0</v>
      </c>
    </row>
    <row r="121" spans="1:10" ht="12" customHeight="1" thickBot="1" x14ac:dyDescent="0.3">
      <c r="A121" s="266" t="s">
        <v>263</v>
      </c>
      <c r="B121" s="264">
        <v>1</v>
      </c>
      <c r="C121" s="268">
        <v>1</v>
      </c>
      <c r="D121" s="265">
        <v>0</v>
      </c>
      <c r="E121" s="234">
        <v>0</v>
      </c>
      <c r="G121" s="112" t="s">
        <v>97</v>
      </c>
      <c r="H121" s="32">
        <v>1</v>
      </c>
      <c r="I121" s="97">
        <v>1</v>
      </c>
      <c r="J121" s="86">
        <f t="shared" ref="J121:J128" si="10">(H121/I121)-1</f>
        <v>0</v>
      </c>
    </row>
    <row r="122" spans="1:10" ht="12" customHeight="1" x14ac:dyDescent="0.25">
      <c r="A122" s="267" t="s">
        <v>66</v>
      </c>
      <c r="B122" s="262">
        <v>0</v>
      </c>
      <c r="C122" s="255">
        <v>55</v>
      </c>
      <c r="D122" s="263">
        <v>56</v>
      </c>
      <c r="E122" s="135">
        <f t="shared" si="8"/>
        <v>-1.7857142857142905E-2</v>
      </c>
      <c r="G122" s="112" t="s">
        <v>25</v>
      </c>
      <c r="H122" s="32">
        <v>1</v>
      </c>
      <c r="I122" s="97">
        <v>2</v>
      </c>
      <c r="J122" s="86">
        <f t="shared" si="10"/>
        <v>-0.5</v>
      </c>
    </row>
    <row r="123" spans="1:10" ht="12" customHeight="1" thickBot="1" x14ac:dyDescent="0.3">
      <c r="A123" s="245" t="s">
        <v>86</v>
      </c>
      <c r="B123" s="246">
        <v>0</v>
      </c>
      <c r="C123" s="237">
        <v>26</v>
      </c>
      <c r="D123" s="238">
        <v>23</v>
      </c>
      <c r="E123" s="76">
        <f t="shared" si="8"/>
        <v>0.13043478260869557</v>
      </c>
      <c r="G123" s="112" t="s">
        <v>102</v>
      </c>
      <c r="H123" s="32">
        <v>1</v>
      </c>
      <c r="I123" s="97">
        <v>1</v>
      </c>
      <c r="J123" s="86">
        <f t="shared" si="10"/>
        <v>0</v>
      </c>
    </row>
    <row r="124" spans="1:10" ht="12" customHeight="1" x14ac:dyDescent="0.25">
      <c r="A124" s="245" t="s">
        <v>42</v>
      </c>
      <c r="B124" s="246">
        <v>0</v>
      </c>
      <c r="C124" s="237">
        <v>16</v>
      </c>
      <c r="D124" s="238">
        <v>17</v>
      </c>
      <c r="E124" s="76">
        <f t="shared" si="8"/>
        <v>-5.8823529411764719E-2</v>
      </c>
      <c r="G124" s="258" t="s">
        <v>101</v>
      </c>
      <c r="H124" s="259">
        <v>0</v>
      </c>
      <c r="I124" s="242">
        <v>1</v>
      </c>
      <c r="J124" s="229">
        <f t="shared" si="10"/>
        <v>-1</v>
      </c>
    </row>
    <row r="125" spans="1:10" ht="12" customHeight="1" x14ac:dyDescent="0.25">
      <c r="A125" s="245" t="s">
        <v>76</v>
      </c>
      <c r="B125" s="236">
        <v>0</v>
      </c>
      <c r="C125" s="237">
        <v>14</v>
      </c>
      <c r="D125" s="238">
        <v>14</v>
      </c>
      <c r="E125" s="76">
        <f t="shared" si="8"/>
        <v>0</v>
      </c>
      <c r="G125" s="260" t="s">
        <v>197</v>
      </c>
      <c r="H125" s="261">
        <v>0</v>
      </c>
      <c r="I125" s="247">
        <v>1</v>
      </c>
      <c r="J125" s="76">
        <f t="shared" si="10"/>
        <v>-1</v>
      </c>
    </row>
    <row r="126" spans="1:10" ht="12" customHeight="1" x14ac:dyDescent="0.25">
      <c r="A126" s="245" t="s">
        <v>88</v>
      </c>
      <c r="B126" s="236">
        <v>0</v>
      </c>
      <c r="C126" s="237">
        <v>14</v>
      </c>
      <c r="D126" s="238">
        <v>28</v>
      </c>
      <c r="E126" s="76">
        <f t="shared" si="8"/>
        <v>-0.5</v>
      </c>
      <c r="G126" s="260" t="s">
        <v>191</v>
      </c>
      <c r="H126" s="261">
        <v>0</v>
      </c>
      <c r="I126" s="247">
        <v>1</v>
      </c>
      <c r="J126" s="76">
        <f t="shared" si="10"/>
        <v>-1</v>
      </c>
    </row>
    <row r="127" spans="1:10" ht="12" customHeight="1" x14ac:dyDescent="0.25">
      <c r="A127" s="245" t="s">
        <v>93</v>
      </c>
      <c r="B127" s="236">
        <v>0</v>
      </c>
      <c r="C127" s="237">
        <v>10</v>
      </c>
      <c r="D127" s="238">
        <v>18</v>
      </c>
      <c r="E127" s="76">
        <f t="shared" si="8"/>
        <v>-0.44444444444444442</v>
      </c>
      <c r="G127" s="260" t="s">
        <v>112</v>
      </c>
      <c r="H127" s="261">
        <v>0</v>
      </c>
      <c r="I127" s="247">
        <v>1</v>
      </c>
      <c r="J127" s="76">
        <f t="shared" si="10"/>
        <v>-1</v>
      </c>
    </row>
    <row r="128" spans="1:10" ht="12" customHeight="1" thickBot="1" x14ac:dyDescent="0.3">
      <c r="A128" s="245" t="s">
        <v>81</v>
      </c>
      <c r="B128" s="236">
        <v>0</v>
      </c>
      <c r="C128" s="237">
        <v>7</v>
      </c>
      <c r="D128" s="238">
        <v>6</v>
      </c>
      <c r="E128" s="76">
        <f t="shared" si="8"/>
        <v>0.16666666666666674</v>
      </c>
      <c r="G128" s="260" t="s">
        <v>111</v>
      </c>
      <c r="H128" s="261">
        <v>0</v>
      </c>
      <c r="I128" s="247">
        <v>1</v>
      </c>
      <c r="J128" s="76">
        <f t="shared" si="10"/>
        <v>-1</v>
      </c>
    </row>
    <row r="129" spans="1:10" ht="12" customHeight="1" thickTop="1" x14ac:dyDescent="0.25">
      <c r="A129" s="245" t="s">
        <v>91</v>
      </c>
      <c r="B129" s="236">
        <v>0</v>
      </c>
      <c r="C129" s="237">
        <v>7</v>
      </c>
      <c r="D129" s="238">
        <v>4</v>
      </c>
      <c r="E129" s="76">
        <f t="shared" si="8"/>
        <v>0.75</v>
      </c>
      <c r="G129" s="58" t="s">
        <v>26</v>
      </c>
      <c r="H129" s="59">
        <f>SUM(H116:H128)</f>
        <v>15</v>
      </c>
      <c r="I129" s="60">
        <f>SUM(I116:I128)</f>
        <v>14</v>
      </c>
      <c r="J129" s="61">
        <f>(H129/I129)-1</f>
        <v>7.1428571428571397E-2</v>
      </c>
    </row>
    <row r="130" spans="1:10" ht="12" customHeight="1" x14ac:dyDescent="0.25">
      <c r="A130" s="245" t="s">
        <v>41</v>
      </c>
      <c r="B130" s="236">
        <v>0</v>
      </c>
      <c r="C130" s="237">
        <v>6</v>
      </c>
      <c r="D130" s="238">
        <v>10</v>
      </c>
      <c r="E130" s="76">
        <f>(C130/D130)-1</f>
        <v>-0.4</v>
      </c>
      <c r="G130"/>
      <c r="H130"/>
      <c r="I130"/>
      <c r="J130"/>
    </row>
    <row r="131" spans="1:10" ht="12" customHeight="1" x14ac:dyDescent="0.25">
      <c r="A131" s="245" t="s">
        <v>160</v>
      </c>
      <c r="B131" s="236">
        <v>0</v>
      </c>
      <c r="C131" s="237">
        <v>6</v>
      </c>
      <c r="D131" s="238">
        <v>1</v>
      </c>
      <c r="E131" s="76">
        <f t="shared" si="8"/>
        <v>5</v>
      </c>
      <c r="G131"/>
      <c r="H131"/>
      <c r="I131"/>
      <c r="J131"/>
    </row>
    <row r="132" spans="1:10" ht="12" customHeight="1" x14ac:dyDescent="0.25">
      <c r="A132" s="245" t="s">
        <v>87</v>
      </c>
      <c r="B132" s="236">
        <v>0</v>
      </c>
      <c r="C132" s="237">
        <v>5</v>
      </c>
      <c r="D132" s="238">
        <v>2</v>
      </c>
      <c r="E132" s="76">
        <f t="shared" si="8"/>
        <v>1.5</v>
      </c>
    </row>
    <row r="133" spans="1:10" ht="12" customHeight="1" x14ac:dyDescent="0.25">
      <c r="A133" s="245" t="s">
        <v>80</v>
      </c>
      <c r="B133" s="236">
        <v>0</v>
      </c>
      <c r="C133" s="237">
        <v>5</v>
      </c>
      <c r="D133" s="238">
        <v>3</v>
      </c>
      <c r="E133" s="76">
        <f t="shared" si="8"/>
        <v>0.66666666666666674</v>
      </c>
    </row>
    <row r="134" spans="1:10" ht="12" customHeight="1" x14ac:dyDescent="0.25">
      <c r="A134" s="257" t="s">
        <v>149</v>
      </c>
      <c r="B134" s="239">
        <v>0</v>
      </c>
      <c r="C134" s="240">
        <v>5</v>
      </c>
      <c r="D134" s="241">
        <v>10</v>
      </c>
      <c r="E134" s="86">
        <f t="shared" si="8"/>
        <v>-0.5</v>
      </c>
    </row>
    <row r="135" spans="1:10" ht="12" customHeight="1" x14ac:dyDescent="0.25">
      <c r="A135" s="245" t="s">
        <v>34</v>
      </c>
      <c r="B135" s="236">
        <v>0</v>
      </c>
      <c r="C135" s="237">
        <v>4</v>
      </c>
      <c r="D135" s="238">
        <v>22</v>
      </c>
      <c r="E135" s="76">
        <f t="shared" si="8"/>
        <v>-0.81818181818181812</v>
      </c>
    </row>
    <row r="136" spans="1:10" ht="12" customHeight="1" x14ac:dyDescent="0.25">
      <c r="A136" s="245" t="s">
        <v>64</v>
      </c>
      <c r="B136" s="236">
        <v>0</v>
      </c>
      <c r="C136" s="237">
        <v>4</v>
      </c>
      <c r="D136" s="238">
        <v>1</v>
      </c>
      <c r="E136" s="76">
        <f t="shared" si="8"/>
        <v>3</v>
      </c>
    </row>
    <row r="137" spans="1:10" ht="12" customHeight="1" x14ac:dyDescent="0.25">
      <c r="A137" s="245" t="s">
        <v>83</v>
      </c>
      <c r="B137" s="236">
        <v>0</v>
      </c>
      <c r="C137" s="237">
        <v>4</v>
      </c>
      <c r="D137" s="238">
        <v>6</v>
      </c>
      <c r="E137" s="76">
        <f t="shared" si="8"/>
        <v>-0.33333333333333337</v>
      </c>
    </row>
    <row r="138" spans="1:10" ht="12" customHeight="1" x14ac:dyDescent="0.25">
      <c r="A138" s="245" t="s">
        <v>177</v>
      </c>
      <c r="B138" s="236">
        <v>0</v>
      </c>
      <c r="C138" s="237">
        <v>4</v>
      </c>
      <c r="D138" s="238">
        <v>7</v>
      </c>
      <c r="E138" s="76">
        <f t="shared" si="8"/>
        <v>-0.4285714285714286</v>
      </c>
    </row>
    <row r="139" spans="1:10" ht="12" customHeight="1" x14ac:dyDescent="0.25">
      <c r="A139" s="245" t="s">
        <v>258</v>
      </c>
      <c r="B139" s="236">
        <v>0</v>
      </c>
      <c r="C139" s="237">
        <v>3</v>
      </c>
      <c r="D139" s="238">
        <v>0</v>
      </c>
      <c r="E139" s="76">
        <v>0</v>
      </c>
    </row>
    <row r="140" spans="1:10" ht="12" customHeight="1" x14ac:dyDescent="0.25">
      <c r="A140" s="257" t="s">
        <v>33</v>
      </c>
      <c r="B140" s="239">
        <v>0</v>
      </c>
      <c r="C140" s="240">
        <v>3</v>
      </c>
      <c r="D140" s="241">
        <v>3</v>
      </c>
      <c r="E140" s="86">
        <f t="shared" si="8"/>
        <v>0</v>
      </c>
    </row>
    <row r="141" spans="1:10" ht="12" customHeight="1" x14ac:dyDescent="0.25">
      <c r="A141" s="245" t="s">
        <v>156</v>
      </c>
      <c r="B141" s="236">
        <v>0</v>
      </c>
      <c r="C141" s="237">
        <v>3</v>
      </c>
      <c r="D141" s="238">
        <v>3</v>
      </c>
      <c r="E141" s="76">
        <f t="shared" si="8"/>
        <v>0</v>
      </c>
    </row>
    <row r="142" spans="1:10" ht="12" customHeight="1" x14ac:dyDescent="0.25">
      <c r="A142" s="245" t="s">
        <v>40</v>
      </c>
      <c r="B142" s="236">
        <v>0</v>
      </c>
      <c r="C142" s="237">
        <v>3</v>
      </c>
      <c r="D142" s="238">
        <v>2</v>
      </c>
      <c r="E142" s="76">
        <f t="shared" si="8"/>
        <v>0.5</v>
      </c>
    </row>
    <row r="143" spans="1:10" ht="12" customHeight="1" x14ac:dyDescent="0.25">
      <c r="A143" s="245" t="s">
        <v>240</v>
      </c>
      <c r="B143" s="236">
        <v>0</v>
      </c>
      <c r="C143" s="237">
        <v>3</v>
      </c>
      <c r="D143" s="238">
        <v>0</v>
      </c>
      <c r="E143" s="76">
        <v>0</v>
      </c>
    </row>
    <row r="144" spans="1:10" ht="12" customHeight="1" x14ac:dyDescent="0.25">
      <c r="A144" s="245" t="s">
        <v>103</v>
      </c>
      <c r="B144" s="236">
        <v>0</v>
      </c>
      <c r="C144" s="237">
        <v>3</v>
      </c>
      <c r="D144" s="238">
        <v>0</v>
      </c>
      <c r="E144" s="76">
        <v>0</v>
      </c>
    </row>
    <row r="145" spans="1:5" ht="12" customHeight="1" x14ac:dyDescent="0.25">
      <c r="A145" s="245" t="s">
        <v>242</v>
      </c>
      <c r="B145" s="236">
        <v>0</v>
      </c>
      <c r="C145" s="237">
        <v>3</v>
      </c>
      <c r="D145" s="238">
        <v>1</v>
      </c>
      <c r="E145" s="76">
        <f>(C145/D145)-1</f>
        <v>2</v>
      </c>
    </row>
    <row r="146" spans="1:5" ht="12" customHeight="1" x14ac:dyDescent="0.25">
      <c r="A146" s="245" t="s">
        <v>90</v>
      </c>
      <c r="B146" s="236">
        <v>0</v>
      </c>
      <c r="C146" s="237">
        <v>2</v>
      </c>
      <c r="D146" s="238">
        <v>9</v>
      </c>
      <c r="E146" s="76">
        <f>(C146/D146)-1</f>
        <v>-0.77777777777777779</v>
      </c>
    </row>
    <row r="147" spans="1:5" ht="12" customHeight="1" x14ac:dyDescent="0.25">
      <c r="A147" s="245" t="s">
        <v>74</v>
      </c>
      <c r="B147" s="236">
        <v>0</v>
      </c>
      <c r="C147" s="237">
        <v>2</v>
      </c>
      <c r="D147" s="238">
        <v>7</v>
      </c>
      <c r="E147" s="76">
        <f>(C147/D147)-1</f>
        <v>-0.7142857142857143</v>
      </c>
    </row>
    <row r="148" spans="1:5" ht="12" customHeight="1" x14ac:dyDescent="0.25">
      <c r="A148" s="245" t="s">
        <v>107</v>
      </c>
      <c r="B148" s="236">
        <v>0</v>
      </c>
      <c r="C148" s="237">
        <v>2</v>
      </c>
      <c r="D148" s="238">
        <v>2</v>
      </c>
      <c r="E148" s="76">
        <f t="shared" ref="E148:E234" si="11">(C148/D148)-1</f>
        <v>0</v>
      </c>
    </row>
    <row r="149" spans="1:5" ht="12" customHeight="1" x14ac:dyDescent="0.25">
      <c r="A149" s="245" t="s">
        <v>161</v>
      </c>
      <c r="B149" s="236">
        <v>0</v>
      </c>
      <c r="C149" s="237">
        <v>2</v>
      </c>
      <c r="D149" s="238">
        <v>6</v>
      </c>
      <c r="E149" s="76">
        <f t="shared" si="11"/>
        <v>-0.66666666666666674</v>
      </c>
    </row>
    <row r="150" spans="1:5" ht="12" customHeight="1" x14ac:dyDescent="0.25">
      <c r="A150" s="245" t="s">
        <v>237</v>
      </c>
      <c r="B150" s="236">
        <v>0</v>
      </c>
      <c r="C150" s="237">
        <v>2</v>
      </c>
      <c r="D150" s="238">
        <v>0</v>
      </c>
      <c r="E150" s="76">
        <v>0</v>
      </c>
    </row>
    <row r="151" spans="1:5" ht="12" customHeight="1" x14ac:dyDescent="0.25">
      <c r="A151" s="257" t="s">
        <v>95</v>
      </c>
      <c r="B151" s="239">
        <v>0</v>
      </c>
      <c r="C151" s="240">
        <v>2</v>
      </c>
      <c r="D151" s="241">
        <v>1</v>
      </c>
      <c r="E151" s="86">
        <f t="shared" si="11"/>
        <v>1</v>
      </c>
    </row>
    <row r="152" spans="1:5" ht="12" customHeight="1" x14ac:dyDescent="0.25">
      <c r="A152" s="245" t="s">
        <v>100</v>
      </c>
      <c r="B152" s="236">
        <v>0</v>
      </c>
      <c r="C152" s="237">
        <v>2</v>
      </c>
      <c r="D152" s="238">
        <v>4</v>
      </c>
      <c r="E152" s="75">
        <f t="shared" si="11"/>
        <v>-0.5</v>
      </c>
    </row>
    <row r="153" spans="1:5" ht="12" customHeight="1" x14ac:dyDescent="0.25">
      <c r="A153" s="245" t="s">
        <v>238</v>
      </c>
      <c r="B153" s="236">
        <v>0</v>
      </c>
      <c r="C153" s="255">
        <v>2</v>
      </c>
      <c r="D153" s="238">
        <v>0</v>
      </c>
      <c r="E153" s="75">
        <v>0</v>
      </c>
    </row>
    <row r="154" spans="1:5" ht="12" customHeight="1" x14ac:dyDescent="0.25">
      <c r="A154" s="245" t="s">
        <v>153</v>
      </c>
      <c r="B154" s="239">
        <v>0</v>
      </c>
      <c r="C154" s="237">
        <v>2</v>
      </c>
      <c r="D154" s="241">
        <v>1</v>
      </c>
      <c r="E154" s="75">
        <f t="shared" si="11"/>
        <v>1</v>
      </c>
    </row>
    <row r="155" spans="1:5" ht="12" customHeight="1" x14ac:dyDescent="0.25">
      <c r="A155" s="245" t="s">
        <v>99</v>
      </c>
      <c r="B155" s="236">
        <v>0</v>
      </c>
      <c r="C155" s="237">
        <v>2</v>
      </c>
      <c r="D155" s="238">
        <v>2</v>
      </c>
      <c r="E155" s="75">
        <f t="shared" si="11"/>
        <v>0</v>
      </c>
    </row>
    <row r="156" spans="1:5" ht="12" customHeight="1" x14ac:dyDescent="0.25">
      <c r="A156" s="245" t="s">
        <v>168</v>
      </c>
      <c r="B156" s="239">
        <v>0</v>
      </c>
      <c r="C156" s="237">
        <v>2</v>
      </c>
      <c r="D156" s="241">
        <v>4</v>
      </c>
      <c r="E156" s="75">
        <f t="shared" si="11"/>
        <v>-0.5</v>
      </c>
    </row>
    <row r="157" spans="1:5" ht="12" customHeight="1" x14ac:dyDescent="0.25">
      <c r="A157" s="245" t="s">
        <v>262</v>
      </c>
      <c r="B157" s="236">
        <v>0</v>
      </c>
      <c r="C157" s="237">
        <v>1</v>
      </c>
      <c r="D157" s="238">
        <v>0</v>
      </c>
      <c r="E157" s="75">
        <v>0</v>
      </c>
    </row>
    <row r="158" spans="1:5" ht="12" customHeight="1" x14ac:dyDescent="0.25">
      <c r="A158" s="245" t="s">
        <v>264</v>
      </c>
      <c r="B158" s="239">
        <v>0</v>
      </c>
      <c r="C158" s="237">
        <v>1</v>
      </c>
      <c r="D158" s="241">
        <v>0</v>
      </c>
      <c r="E158" s="75">
        <v>0</v>
      </c>
    </row>
    <row r="159" spans="1:5" ht="12" customHeight="1" x14ac:dyDescent="0.25">
      <c r="A159" s="245" t="s">
        <v>255</v>
      </c>
      <c r="B159" s="236">
        <v>0</v>
      </c>
      <c r="C159" s="237">
        <v>1</v>
      </c>
      <c r="D159" s="238">
        <v>0</v>
      </c>
      <c r="E159" s="75">
        <v>0</v>
      </c>
    </row>
    <row r="160" spans="1:5" ht="12" customHeight="1" x14ac:dyDescent="0.25">
      <c r="A160" s="245" t="s">
        <v>260</v>
      </c>
      <c r="B160" s="239">
        <v>0</v>
      </c>
      <c r="C160" s="237">
        <v>1</v>
      </c>
      <c r="D160" s="241">
        <v>0</v>
      </c>
      <c r="E160" s="144">
        <v>0</v>
      </c>
    </row>
    <row r="161" spans="1:5" ht="12" customHeight="1" x14ac:dyDescent="0.25">
      <c r="A161" s="257" t="s">
        <v>246</v>
      </c>
      <c r="B161" s="239">
        <v>0</v>
      </c>
      <c r="C161" s="256">
        <v>1</v>
      </c>
      <c r="D161" s="241">
        <v>0</v>
      </c>
      <c r="E161" s="76">
        <v>0</v>
      </c>
    </row>
    <row r="162" spans="1:5" ht="12" customHeight="1" x14ac:dyDescent="0.25">
      <c r="A162" s="245" t="s">
        <v>212</v>
      </c>
      <c r="B162" s="236">
        <v>0</v>
      </c>
      <c r="C162" s="237">
        <v>1</v>
      </c>
      <c r="D162" s="238">
        <v>0</v>
      </c>
      <c r="E162" s="76">
        <v>0</v>
      </c>
    </row>
    <row r="163" spans="1:5" ht="12" customHeight="1" x14ac:dyDescent="0.25">
      <c r="A163" s="245" t="s">
        <v>236</v>
      </c>
      <c r="B163" s="236">
        <v>0</v>
      </c>
      <c r="C163" s="237">
        <v>1</v>
      </c>
      <c r="D163" s="238">
        <v>0</v>
      </c>
      <c r="E163" s="76">
        <v>0</v>
      </c>
    </row>
    <row r="164" spans="1:5" ht="12" customHeight="1" x14ac:dyDescent="0.25">
      <c r="A164" s="245" t="s">
        <v>247</v>
      </c>
      <c r="B164" s="236">
        <v>0</v>
      </c>
      <c r="C164" s="237">
        <v>1</v>
      </c>
      <c r="D164" s="238">
        <v>0</v>
      </c>
      <c r="E164" s="76">
        <v>0</v>
      </c>
    </row>
    <row r="165" spans="1:5" ht="12" customHeight="1" x14ac:dyDescent="0.25">
      <c r="A165" s="245" t="s">
        <v>165</v>
      </c>
      <c r="B165" s="236">
        <v>0</v>
      </c>
      <c r="C165" s="237">
        <v>1</v>
      </c>
      <c r="D165" s="238">
        <v>1</v>
      </c>
      <c r="E165" s="76">
        <f t="shared" si="11"/>
        <v>0</v>
      </c>
    </row>
    <row r="166" spans="1:5" ht="12" customHeight="1" x14ac:dyDescent="0.25">
      <c r="A166" s="245" t="s">
        <v>77</v>
      </c>
      <c r="B166" s="236">
        <v>0</v>
      </c>
      <c r="C166" s="237">
        <v>1</v>
      </c>
      <c r="D166" s="238">
        <v>2</v>
      </c>
      <c r="E166" s="76">
        <f t="shared" si="11"/>
        <v>-0.5</v>
      </c>
    </row>
    <row r="167" spans="1:5" ht="12" customHeight="1" x14ac:dyDescent="0.25">
      <c r="A167" s="245" t="s">
        <v>172</v>
      </c>
      <c r="B167" s="236">
        <v>0</v>
      </c>
      <c r="C167" s="237">
        <v>1</v>
      </c>
      <c r="D167" s="238">
        <v>5</v>
      </c>
      <c r="E167" s="76">
        <f t="shared" si="11"/>
        <v>-0.8</v>
      </c>
    </row>
    <row r="168" spans="1:5" ht="12" customHeight="1" x14ac:dyDescent="0.25">
      <c r="A168" s="245" t="s">
        <v>259</v>
      </c>
      <c r="B168" s="236">
        <v>0</v>
      </c>
      <c r="C168" s="237">
        <v>1</v>
      </c>
      <c r="D168" s="238">
        <v>1</v>
      </c>
      <c r="E168" s="76">
        <f t="shared" si="11"/>
        <v>0</v>
      </c>
    </row>
    <row r="169" spans="1:5" ht="12" customHeight="1" x14ac:dyDescent="0.25">
      <c r="A169" s="245" t="s">
        <v>97</v>
      </c>
      <c r="B169" s="236">
        <v>0</v>
      </c>
      <c r="C169" s="237">
        <v>1</v>
      </c>
      <c r="D169" s="238">
        <v>1</v>
      </c>
      <c r="E169" s="76">
        <f t="shared" si="11"/>
        <v>0</v>
      </c>
    </row>
    <row r="170" spans="1:5" ht="12" customHeight="1" x14ac:dyDescent="0.25">
      <c r="A170" s="245" t="s">
        <v>96</v>
      </c>
      <c r="B170" s="236">
        <v>0</v>
      </c>
      <c r="C170" s="237">
        <v>1</v>
      </c>
      <c r="D170" s="238">
        <v>1</v>
      </c>
      <c r="E170" s="76">
        <f t="shared" si="11"/>
        <v>0</v>
      </c>
    </row>
    <row r="171" spans="1:5" ht="12" customHeight="1" x14ac:dyDescent="0.25">
      <c r="A171" s="245" t="s">
        <v>169</v>
      </c>
      <c r="B171" s="236">
        <v>0</v>
      </c>
      <c r="C171" s="237">
        <v>1</v>
      </c>
      <c r="D171" s="238">
        <v>1</v>
      </c>
      <c r="E171" s="76">
        <f t="shared" si="11"/>
        <v>0</v>
      </c>
    </row>
    <row r="172" spans="1:5" ht="12" customHeight="1" x14ac:dyDescent="0.25">
      <c r="A172" s="245" t="s">
        <v>159</v>
      </c>
      <c r="B172" s="236">
        <v>0</v>
      </c>
      <c r="C172" s="237">
        <v>1</v>
      </c>
      <c r="D172" s="238">
        <v>2</v>
      </c>
      <c r="E172" s="76">
        <f t="shared" si="11"/>
        <v>-0.5</v>
      </c>
    </row>
    <row r="173" spans="1:5" ht="12" customHeight="1" x14ac:dyDescent="0.25">
      <c r="A173" s="245" t="s">
        <v>265</v>
      </c>
      <c r="B173" s="236">
        <v>0</v>
      </c>
      <c r="C173" s="237">
        <v>1</v>
      </c>
      <c r="D173" s="238">
        <v>0</v>
      </c>
      <c r="E173" s="76">
        <v>0</v>
      </c>
    </row>
    <row r="174" spans="1:5" ht="12" customHeight="1" x14ac:dyDescent="0.25">
      <c r="A174" s="245" t="s">
        <v>157</v>
      </c>
      <c r="B174" s="236">
        <v>0</v>
      </c>
      <c r="C174" s="237">
        <v>1</v>
      </c>
      <c r="D174" s="238">
        <v>2</v>
      </c>
      <c r="E174" s="76">
        <f t="shared" si="11"/>
        <v>-0.5</v>
      </c>
    </row>
    <row r="175" spans="1:5" ht="12" customHeight="1" x14ac:dyDescent="0.25">
      <c r="A175" s="245" t="s">
        <v>239</v>
      </c>
      <c r="B175" s="236">
        <v>0</v>
      </c>
      <c r="C175" s="237">
        <v>1</v>
      </c>
      <c r="D175" s="238">
        <v>0</v>
      </c>
      <c r="E175" s="76">
        <v>0</v>
      </c>
    </row>
    <row r="176" spans="1:5" ht="12" customHeight="1" x14ac:dyDescent="0.25">
      <c r="A176" s="245" t="s">
        <v>261</v>
      </c>
      <c r="B176" s="236">
        <v>0</v>
      </c>
      <c r="C176" s="237">
        <v>1</v>
      </c>
      <c r="D176" s="238">
        <v>0</v>
      </c>
      <c r="E176" s="76">
        <v>0</v>
      </c>
    </row>
    <row r="177" spans="1:11" ht="12" customHeight="1" x14ac:dyDescent="0.25">
      <c r="A177" s="245" t="s">
        <v>104</v>
      </c>
      <c r="B177" s="236">
        <v>0</v>
      </c>
      <c r="C177" s="237">
        <v>1</v>
      </c>
      <c r="D177" s="238">
        <v>2</v>
      </c>
      <c r="E177" s="76">
        <f t="shared" si="11"/>
        <v>-0.5</v>
      </c>
    </row>
    <row r="178" spans="1:11" ht="12" customHeight="1" x14ac:dyDescent="0.25">
      <c r="A178" s="245" t="s">
        <v>248</v>
      </c>
      <c r="B178" s="236">
        <v>0</v>
      </c>
      <c r="C178" s="237">
        <v>1</v>
      </c>
      <c r="D178" s="238">
        <v>0</v>
      </c>
      <c r="E178" s="76">
        <v>0</v>
      </c>
    </row>
    <row r="179" spans="1:11" ht="12" customHeight="1" x14ac:dyDescent="0.25">
      <c r="A179" s="245" t="s">
        <v>184</v>
      </c>
      <c r="B179" s="236">
        <v>0</v>
      </c>
      <c r="C179" s="237">
        <v>1</v>
      </c>
      <c r="D179" s="238">
        <v>4</v>
      </c>
      <c r="E179" s="76">
        <f t="shared" si="11"/>
        <v>-0.75</v>
      </c>
    </row>
    <row r="180" spans="1:11" ht="12" customHeight="1" x14ac:dyDescent="0.25">
      <c r="A180" s="245" t="s">
        <v>249</v>
      </c>
      <c r="B180" s="236">
        <v>0</v>
      </c>
      <c r="C180" s="237">
        <v>1</v>
      </c>
      <c r="D180" s="238">
        <v>0</v>
      </c>
      <c r="E180" s="76">
        <v>0</v>
      </c>
    </row>
    <row r="181" spans="1:11" ht="12" customHeight="1" x14ac:dyDescent="0.25">
      <c r="A181" s="245" t="s">
        <v>241</v>
      </c>
      <c r="B181" s="236">
        <v>0</v>
      </c>
      <c r="C181" s="237">
        <v>1</v>
      </c>
      <c r="D181" s="238">
        <v>0</v>
      </c>
      <c r="E181" s="76">
        <v>0</v>
      </c>
    </row>
    <row r="182" spans="1:11" ht="12" customHeight="1" x14ac:dyDescent="0.25">
      <c r="A182" s="245" t="s">
        <v>151</v>
      </c>
      <c r="B182" s="236">
        <v>0</v>
      </c>
      <c r="C182" s="237">
        <v>1</v>
      </c>
      <c r="D182" s="238">
        <v>1</v>
      </c>
      <c r="E182" s="76">
        <f t="shared" si="11"/>
        <v>0</v>
      </c>
    </row>
    <row r="183" spans="1:11" ht="12" customHeight="1" x14ac:dyDescent="0.25">
      <c r="A183" s="245" t="s">
        <v>250</v>
      </c>
      <c r="B183" s="236">
        <v>0</v>
      </c>
      <c r="C183" s="237">
        <v>1</v>
      </c>
      <c r="D183" s="238">
        <v>0</v>
      </c>
      <c r="E183" s="76">
        <v>0</v>
      </c>
    </row>
    <row r="184" spans="1:11" ht="12" customHeight="1" x14ac:dyDescent="0.25">
      <c r="A184" s="245" t="s">
        <v>244</v>
      </c>
      <c r="B184" s="236">
        <v>0</v>
      </c>
      <c r="C184" s="237">
        <v>1</v>
      </c>
      <c r="D184" s="238">
        <v>4</v>
      </c>
      <c r="E184" s="76">
        <f t="shared" si="11"/>
        <v>-0.75</v>
      </c>
      <c r="G184" s="193" t="s">
        <v>125</v>
      </c>
      <c r="H184" s="193"/>
      <c r="I184" s="193"/>
      <c r="J184" s="193"/>
    </row>
    <row r="185" spans="1:11" ht="12" customHeight="1" x14ac:dyDescent="0.25">
      <c r="A185" s="245" t="s">
        <v>105</v>
      </c>
      <c r="B185" s="236">
        <v>0</v>
      </c>
      <c r="C185" s="237">
        <v>1</v>
      </c>
      <c r="D185" s="238">
        <v>3</v>
      </c>
      <c r="E185" s="76">
        <f t="shared" si="11"/>
        <v>-0.66666666666666674</v>
      </c>
      <c r="G185" s="218" t="s">
        <v>69</v>
      </c>
      <c r="H185" s="192"/>
      <c r="I185" s="192"/>
      <c r="J185" s="192"/>
      <c r="K185" s="192"/>
    </row>
    <row r="186" spans="1:11" ht="12" customHeight="1" x14ac:dyDescent="0.25">
      <c r="A186" s="245" t="s">
        <v>62</v>
      </c>
      <c r="B186" s="236">
        <v>0</v>
      </c>
      <c r="C186" s="237">
        <v>1</v>
      </c>
      <c r="D186" s="238">
        <v>1</v>
      </c>
      <c r="E186" s="76">
        <f t="shared" si="11"/>
        <v>0</v>
      </c>
      <c r="G186" s="161" t="s">
        <v>47</v>
      </c>
      <c r="H186" s="62" t="s">
        <v>205</v>
      </c>
      <c r="I186" s="66" t="s">
        <v>206</v>
      </c>
      <c r="J186" s="66" t="s">
        <v>174</v>
      </c>
      <c r="K186" s="156" t="s">
        <v>48</v>
      </c>
    </row>
    <row r="187" spans="1:11" ht="12" customHeight="1" x14ac:dyDescent="0.25">
      <c r="A187" s="245" t="s">
        <v>102</v>
      </c>
      <c r="B187" s="236">
        <v>0</v>
      </c>
      <c r="C187" s="237">
        <v>1</v>
      </c>
      <c r="D187" s="238">
        <v>1</v>
      </c>
      <c r="E187" s="76">
        <f t="shared" si="11"/>
        <v>0</v>
      </c>
      <c r="G187" s="81" t="s">
        <v>213</v>
      </c>
      <c r="H187" s="78">
        <v>9</v>
      </c>
      <c r="I187" s="205">
        <v>148</v>
      </c>
      <c r="J187" s="207">
        <v>198</v>
      </c>
      <c r="K187" s="162">
        <f t="shared" ref="K187:K195" si="12">(I187/J187)-1</f>
        <v>-0.25252525252525249</v>
      </c>
    </row>
    <row r="188" spans="1:11" ht="12" customHeight="1" x14ac:dyDescent="0.25">
      <c r="A188" s="257" t="s">
        <v>256</v>
      </c>
      <c r="B188" s="239">
        <v>0</v>
      </c>
      <c r="C188" s="240">
        <v>1</v>
      </c>
      <c r="D188" s="241">
        <v>0</v>
      </c>
      <c r="E188" s="86">
        <v>0</v>
      </c>
      <c r="G188" s="81" t="s">
        <v>226</v>
      </c>
      <c r="H188" s="78">
        <v>4</v>
      </c>
      <c r="I188" s="205">
        <v>80</v>
      </c>
      <c r="J188" s="79">
        <v>109</v>
      </c>
      <c r="K188" s="162">
        <f t="shared" si="12"/>
        <v>-0.26605504587155959</v>
      </c>
    </row>
    <row r="189" spans="1:11" ht="12" customHeight="1" x14ac:dyDescent="0.25">
      <c r="A189" s="245" t="s">
        <v>67</v>
      </c>
      <c r="B189" s="236">
        <v>0</v>
      </c>
      <c r="C189" s="237">
        <v>1</v>
      </c>
      <c r="D189" s="238">
        <v>2</v>
      </c>
      <c r="E189" s="76">
        <f t="shared" si="11"/>
        <v>-0.5</v>
      </c>
      <c r="G189" s="81" t="s">
        <v>230</v>
      </c>
      <c r="H189" s="78">
        <v>4</v>
      </c>
      <c r="I189" s="205">
        <v>34</v>
      </c>
      <c r="J189" s="79">
        <v>33</v>
      </c>
      <c r="K189" s="162">
        <f t="shared" si="12"/>
        <v>3.0303030303030276E-2</v>
      </c>
    </row>
    <row r="190" spans="1:11" ht="12" customHeight="1" x14ac:dyDescent="0.25">
      <c r="A190" s="222" t="s">
        <v>155</v>
      </c>
      <c r="B190" s="223">
        <v>0</v>
      </c>
      <c r="C190" s="224">
        <v>0</v>
      </c>
      <c r="D190" s="225">
        <v>6</v>
      </c>
      <c r="E190" s="76">
        <f t="shared" si="11"/>
        <v>-1</v>
      </c>
      <c r="G190" s="81" t="s">
        <v>223</v>
      </c>
      <c r="H190" s="78">
        <v>3</v>
      </c>
      <c r="I190" s="205">
        <v>74</v>
      </c>
      <c r="J190" s="79">
        <v>94</v>
      </c>
      <c r="K190" s="162">
        <f t="shared" si="12"/>
        <v>-0.21276595744680848</v>
      </c>
    </row>
    <row r="191" spans="1:11" ht="12" customHeight="1" x14ac:dyDescent="0.25">
      <c r="A191" s="222" t="s">
        <v>36</v>
      </c>
      <c r="B191" s="223">
        <v>0</v>
      </c>
      <c r="C191" s="224">
        <v>0</v>
      </c>
      <c r="D191" s="225">
        <v>4</v>
      </c>
      <c r="E191" s="76">
        <f t="shared" si="11"/>
        <v>-1</v>
      </c>
      <c r="G191" s="81" t="s">
        <v>215</v>
      </c>
      <c r="H191" s="78">
        <v>3</v>
      </c>
      <c r="I191" s="205">
        <v>28</v>
      </c>
      <c r="J191" s="79">
        <v>28</v>
      </c>
      <c r="K191" s="162">
        <f t="shared" si="12"/>
        <v>0</v>
      </c>
    </row>
    <row r="192" spans="1:11" ht="12" customHeight="1" x14ac:dyDescent="0.25">
      <c r="A192" s="222" t="s">
        <v>79</v>
      </c>
      <c r="B192" s="223">
        <v>0</v>
      </c>
      <c r="C192" s="224">
        <v>0</v>
      </c>
      <c r="D192" s="225">
        <v>4</v>
      </c>
      <c r="E192" s="76">
        <f t="shared" si="11"/>
        <v>-1</v>
      </c>
      <c r="G192" s="81" t="s">
        <v>229</v>
      </c>
      <c r="H192" s="78">
        <v>3</v>
      </c>
      <c r="I192" s="205">
        <v>14</v>
      </c>
      <c r="J192" s="79">
        <v>15</v>
      </c>
      <c r="K192" s="76">
        <f t="shared" si="12"/>
        <v>-6.6666666666666652E-2</v>
      </c>
    </row>
    <row r="193" spans="1:11" ht="12" customHeight="1" x14ac:dyDescent="0.25">
      <c r="A193" s="222" t="s">
        <v>176</v>
      </c>
      <c r="B193" s="223">
        <v>0</v>
      </c>
      <c r="C193" s="224">
        <v>0</v>
      </c>
      <c r="D193" s="225">
        <v>3</v>
      </c>
      <c r="E193" s="76">
        <f t="shared" si="11"/>
        <v>-1</v>
      </c>
      <c r="G193" s="81" t="s">
        <v>216</v>
      </c>
      <c r="H193" s="78">
        <v>3</v>
      </c>
      <c r="I193" s="205">
        <v>22</v>
      </c>
      <c r="J193" s="79">
        <v>32</v>
      </c>
      <c r="K193" s="76">
        <f t="shared" si="12"/>
        <v>-0.3125</v>
      </c>
    </row>
    <row r="194" spans="1:11" ht="12" customHeight="1" x14ac:dyDescent="0.25">
      <c r="A194" s="222" t="s">
        <v>60</v>
      </c>
      <c r="B194" s="223">
        <v>0</v>
      </c>
      <c r="C194" s="224">
        <v>0</v>
      </c>
      <c r="D194" s="225">
        <v>3</v>
      </c>
      <c r="E194" s="76">
        <f t="shared" si="11"/>
        <v>-1</v>
      </c>
      <c r="G194" s="81" t="s">
        <v>252</v>
      </c>
      <c r="H194" s="78">
        <v>3</v>
      </c>
      <c r="I194" s="205">
        <v>33</v>
      </c>
      <c r="J194" s="79">
        <v>32</v>
      </c>
      <c r="K194" s="76">
        <f t="shared" si="12"/>
        <v>3.125E-2</v>
      </c>
    </row>
    <row r="195" spans="1:11" ht="12" customHeight="1" x14ac:dyDescent="0.25">
      <c r="A195" s="222" t="s">
        <v>195</v>
      </c>
      <c r="B195" s="223">
        <v>0</v>
      </c>
      <c r="C195" s="224">
        <v>0</v>
      </c>
      <c r="D195" s="225">
        <v>2</v>
      </c>
      <c r="E195" s="76">
        <f t="shared" si="11"/>
        <v>-1</v>
      </c>
      <c r="G195" s="81" t="s">
        <v>231</v>
      </c>
      <c r="H195" s="78">
        <v>3</v>
      </c>
      <c r="I195" s="205">
        <v>75</v>
      </c>
      <c r="J195" s="79">
        <v>93</v>
      </c>
      <c r="K195" s="76">
        <f t="shared" si="12"/>
        <v>-0.19354838709677424</v>
      </c>
    </row>
    <row r="196" spans="1:11" ht="12" customHeight="1" x14ac:dyDescent="0.25">
      <c r="A196" s="222" t="s">
        <v>185</v>
      </c>
      <c r="B196" s="223">
        <v>0</v>
      </c>
      <c r="C196" s="224">
        <v>0</v>
      </c>
      <c r="D196" s="225">
        <v>2</v>
      </c>
      <c r="E196" s="76">
        <f t="shared" si="11"/>
        <v>-1</v>
      </c>
      <c r="G196" s="81" t="s">
        <v>266</v>
      </c>
      <c r="H196" s="78">
        <v>2</v>
      </c>
      <c r="I196" s="205">
        <v>4</v>
      </c>
      <c r="J196" s="79">
        <v>0</v>
      </c>
      <c r="K196" s="76">
        <v>0</v>
      </c>
    </row>
    <row r="197" spans="1:11" ht="12" customHeight="1" x14ac:dyDescent="0.25">
      <c r="A197" s="222" t="s">
        <v>170</v>
      </c>
      <c r="B197" s="223">
        <v>0</v>
      </c>
      <c r="C197" s="224">
        <v>0</v>
      </c>
      <c r="D197" s="225">
        <v>2</v>
      </c>
      <c r="E197" s="76">
        <f t="shared" si="11"/>
        <v>-1</v>
      </c>
      <c r="G197" s="81" t="s">
        <v>232</v>
      </c>
      <c r="H197" s="78">
        <v>2</v>
      </c>
      <c r="I197" s="205">
        <v>14</v>
      </c>
      <c r="J197" s="79">
        <v>20</v>
      </c>
      <c r="K197" s="76">
        <f t="shared" ref="K197:K203" si="13">(I197/J197)-1</f>
        <v>-0.30000000000000004</v>
      </c>
    </row>
    <row r="198" spans="1:11" ht="12" customHeight="1" x14ac:dyDescent="0.25">
      <c r="A198" s="222" t="s">
        <v>180</v>
      </c>
      <c r="B198" s="223">
        <v>0</v>
      </c>
      <c r="C198" s="224">
        <v>0</v>
      </c>
      <c r="D198" s="225">
        <v>2</v>
      </c>
      <c r="E198" s="76">
        <f t="shared" si="11"/>
        <v>-1</v>
      </c>
      <c r="G198" s="81" t="s">
        <v>217</v>
      </c>
      <c r="H198" s="78">
        <v>2</v>
      </c>
      <c r="I198" s="205">
        <v>41</v>
      </c>
      <c r="J198" s="79">
        <v>48</v>
      </c>
      <c r="K198" s="76">
        <f t="shared" si="13"/>
        <v>-0.14583333333333337</v>
      </c>
    </row>
    <row r="199" spans="1:11" ht="12" customHeight="1" x14ac:dyDescent="0.25">
      <c r="A199" s="222" t="s">
        <v>121</v>
      </c>
      <c r="B199" s="223">
        <v>0</v>
      </c>
      <c r="C199" s="224">
        <v>0</v>
      </c>
      <c r="D199" s="225">
        <v>2</v>
      </c>
      <c r="E199" s="76">
        <f t="shared" si="11"/>
        <v>-1</v>
      </c>
      <c r="G199" s="81" t="s">
        <v>219</v>
      </c>
      <c r="H199" s="78">
        <v>2</v>
      </c>
      <c r="I199" s="205">
        <v>35</v>
      </c>
      <c r="J199" s="79">
        <v>52</v>
      </c>
      <c r="K199" s="76">
        <f t="shared" si="13"/>
        <v>-0.32692307692307687</v>
      </c>
    </row>
    <row r="200" spans="1:11" ht="12" customHeight="1" x14ac:dyDescent="0.25">
      <c r="A200" s="222" t="s">
        <v>192</v>
      </c>
      <c r="B200" s="223">
        <v>0</v>
      </c>
      <c r="C200" s="224">
        <v>0</v>
      </c>
      <c r="D200" s="225">
        <v>2</v>
      </c>
      <c r="E200" s="76">
        <f t="shared" si="11"/>
        <v>-1</v>
      </c>
      <c r="G200" s="81" t="s">
        <v>220</v>
      </c>
      <c r="H200" s="78">
        <v>2</v>
      </c>
      <c r="I200" s="205">
        <v>49</v>
      </c>
      <c r="J200" s="79">
        <v>67</v>
      </c>
      <c r="K200" s="76">
        <f t="shared" si="13"/>
        <v>-0.26865671641791045</v>
      </c>
    </row>
    <row r="201" spans="1:11" ht="12" customHeight="1" x14ac:dyDescent="0.25">
      <c r="A201" s="222" t="s">
        <v>178</v>
      </c>
      <c r="B201" s="223">
        <v>0</v>
      </c>
      <c r="C201" s="224">
        <v>0</v>
      </c>
      <c r="D201" s="225">
        <v>1</v>
      </c>
      <c r="E201" s="76">
        <f t="shared" si="11"/>
        <v>-1</v>
      </c>
      <c r="G201" s="81" t="s">
        <v>221</v>
      </c>
      <c r="H201" s="78">
        <v>2</v>
      </c>
      <c r="I201" s="205">
        <v>42</v>
      </c>
      <c r="J201" s="79">
        <v>46</v>
      </c>
      <c r="K201" s="76">
        <f t="shared" si="13"/>
        <v>-8.6956521739130488E-2</v>
      </c>
    </row>
    <row r="202" spans="1:11" ht="12" customHeight="1" x14ac:dyDescent="0.25">
      <c r="A202" s="222" t="s">
        <v>175</v>
      </c>
      <c r="B202" s="223">
        <v>0</v>
      </c>
      <c r="C202" s="224">
        <v>0</v>
      </c>
      <c r="D202" s="225">
        <v>1</v>
      </c>
      <c r="E202" s="76">
        <f t="shared" si="11"/>
        <v>-1</v>
      </c>
      <c r="G202" s="81" t="s">
        <v>234</v>
      </c>
      <c r="H202" s="78">
        <v>2</v>
      </c>
      <c r="I202" s="205">
        <v>9</v>
      </c>
      <c r="J202" s="79">
        <v>6</v>
      </c>
      <c r="K202" s="76">
        <f t="shared" si="13"/>
        <v>0.5</v>
      </c>
    </row>
    <row r="203" spans="1:11" ht="12" customHeight="1" x14ac:dyDescent="0.25">
      <c r="A203" s="222" t="s">
        <v>101</v>
      </c>
      <c r="B203" s="223">
        <v>0</v>
      </c>
      <c r="C203" s="224">
        <v>0</v>
      </c>
      <c r="D203" s="225">
        <v>1</v>
      </c>
      <c r="E203" s="76">
        <f t="shared" si="11"/>
        <v>-1</v>
      </c>
      <c r="G203" s="81" t="s">
        <v>267</v>
      </c>
      <c r="H203" s="78">
        <v>2</v>
      </c>
      <c r="I203" s="205">
        <v>8</v>
      </c>
      <c r="J203" s="79">
        <v>3</v>
      </c>
      <c r="K203" s="76">
        <f t="shared" si="13"/>
        <v>1.6666666666666665</v>
      </c>
    </row>
    <row r="204" spans="1:11" ht="12" customHeight="1" x14ac:dyDescent="0.25">
      <c r="A204" s="222" t="s">
        <v>251</v>
      </c>
      <c r="B204" s="223">
        <v>0</v>
      </c>
      <c r="C204" s="224">
        <v>0</v>
      </c>
      <c r="D204" s="225">
        <v>1</v>
      </c>
      <c r="E204" s="76">
        <f t="shared" si="11"/>
        <v>-1</v>
      </c>
      <c r="G204" s="81" t="s">
        <v>268</v>
      </c>
      <c r="H204" s="78">
        <v>2</v>
      </c>
      <c r="I204" s="205">
        <v>3</v>
      </c>
      <c r="J204" s="79">
        <v>0</v>
      </c>
      <c r="K204" s="76">
        <v>0</v>
      </c>
    </row>
    <row r="205" spans="1:11" ht="12" customHeight="1" x14ac:dyDescent="0.25">
      <c r="A205" s="226" t="s">
        <v>108</v>
      </c>
      <c r="B205" s="228">
        <v>0</v>
      </c>
      <c r="C205" s="230">
        <v>0</v>
      </c>
      <c r="D205" s="227">
        <v>1</v>
      </c>
      <c r="E205" s="86">
        <f t="shared" si="11"/>
        <v>-1</v>
      </c>
      <c r="G205" s="81" t="s">
        <v>269</v>
      </c>
      <c r="H205" s="78">
        <v>2</v>
      </c>
      <c r="I205" s="205">
        <v>2</v>
      </c>
      <c r="J205" s="79">
        <v>5</v>
      </c>
      <c r="K205" s="162">
        <f>(I205/J205)-1</f>
        <v>-0.6</v>
      </c>
    </row>
    <row r="206" spans="1:11" ht="11.25" customHeight="1" thickBot="1" x14ac:dyDescent="0.35">
      <c r="A206" s="222" t="s">
        <v>110</v>
      </c>
      <c r="B206" s="223">
        <v>0</v>
      </c>
      <c r="C206" s="224">
        <v>0</v>
      </c>
      <c r="D206" s="225">
        <v>1</v>
      </c>
      <c r="E206" s="76">
        <f t="shared" si="11"/>
        <v>-1</v>
      </c>
      <c r="F206" s="16"/>
      <c r="G206" s="81" t="s">
        <v>235</v>
      </c>
      <c r="H206" s="78">
        <v>1</v>
      </c>
      <c r="I206" s="205">
        <v>11</v>
      </c>
      <c r="J206" s="79">
        <v>10</v>
      </c>
      <c r="K206" s="162">
        <f>(I206/J206)-1</f>
        <v>0.10000000000000009</v>
      </c>
    </row>
    <row r="207" spans="1:11" ht="11.25" customHeight="1" thickTop="1" x14ac:dyDescent="0.25">
      <c r="A207" s="222" t="s">
        <v>243</v>
      </c>
      <c r="B207" s="223">
        <v>0</v>
      </c>
      <c r="C207" s="224">
        <v>0</v>
      </c>
      <c r="D207" s="225">
        <v>1</v>
      </c>
      <c r="E207" s="76">
        <f t="shared" si="11"/>
        <v>-1</v>
      </c>
      <c r="F207" s="3"/>
      <c r="G207" s="149" t="s">
        <v>26</v>
      </c>
      <c r="H207" s="150">
        <f>SUM(H187:H206)</f>
        <v>56</v>
      </c>
      <c r="I207" s="206">
        <f>SUM(I187:I206)</f>
        <v>726</v>
      </c>
      <c r="J207" s="208">
        <f>SUM(J187:J206)</f>
        <v>891</v>
      </c>
      <c r="K207" s="117">
        <f>(I207/J207)-1</f>
        <v>-0.18518518518518523</v>
      </c>
    </row>
    <row r="208" spans="1:11" ht="11.25" customHeight="1" x14ac:dyDescent="0.25">
      <c r="A208" s="226" t="s">
        <v>193</v>
      </c>
      <c r="B208" s="228">
        <v>0</v>
      </c>
      <c r="C208" s="230">
        <v>0</v>
      </c>
      <c r="D208" s="227">
        <v>1</v>
      </c>
      <c r="E208" s="76">
        <f t="shared" si="11"/>
        <v>-1</v>
      </c>
      <c r="F208" s="3"/>
    </row>
    <row r="209" spans="1:9" ht="11.25" customHeight="1" x14ac:dyDescent="0.25">
      <c r="A209" s="226" t="s">
        <v>186</v>
      </c>
      <c r="B209" s="228">
        <v>0</v>
      </c>
      <c r="C209" s="230">
        <v>0</v>
      </c>
      <c r="D209" s="227">
        <v>1</v>
      </c>
      <c r="E209" s="76">
        <f t="shared" si="11"/>
        <v>-1</v>
      </c>
      <c r="F209" s="3"/>
    </row>
    <row r="210" spans="1:9" ht="11.25" customHeight="1" x14ac:dyDescent="0.25">
      <c r="A210" s="226" t="s">
        <v>179</v>
      </c>
      <c r="B210" s="228">
        <v>0</v>
      </c>
      <c r="C210" s="230">
        <v>0</v>
      </c>
      <c r="D210" s="227">
        <v>1</v>
      </c>
      <c r="E210" s="76">
        <f t="shared" si="11"/>
        <v>-1</v>
      </c>
      <c r="F210" s="3"/>
      <c r="H210" s="281" t="s">
        <v>85</v>
      </c>
      <c r="I210" s="281"/>
    </row>
    <row r="211" spans="1:9" ht="11.25" customHeight="1" x14ac:dyDescent="0.25">
      <c r="A211" s="226" t="s">
        <v>194</v>
      </c>
      <c r="B211" s="228">
        <v>0</v>
      </c>
      <c r="C211" s="230">
        <v>0</v>
      </c>
      <c r="D211" s="227">
        <v>1</v>
      </c>
      <c r="E211" s="76">
        <f t="shared" si="11"/>
        <v>-1</v>
      </c>
      <c r="F211" s="3"/>
      <c r="H211" s="28" t="s">
        <v>47</v>
      </c>
      <c r="I211" s="29" t="s">
        <v>173</v>
      </c>
    </row>
    <row r="212" spans="1:9" ht="11.25" customHeight="1" x14ac:dyDescent="0.25">
      <c r="A212" s="226" t="s">
        <v>187</v>
      </c>
      <c r="B212" s="228">
        <v>0</v>
      </c>
      <c r="C212" s="230">
        <v>0</v>
      </c>
      <c r="D212" s="227">
        <v>1</v>
      </c>
      <c r="E212" s="76">
        <f t="shared" si="11"/>
        <v>-1</v>
      </c>
      <c r="F212" s="3"/>
      <c r="H212" s="82" t="s">
        <v>213</v>
      </c>
      <c r="I212" s="30">
        <v>13</v>
      </c>
    </row>
    <row r="213" spans="1:9" ht="11.25" customHeight="1" x14ac:dyDescent="0.25">
      <c r="A213" s="226" t="s">
        <v>147</v>
      </c>
      <c r="B213" s="228">
        <v>0</v>
      </c>
      <c r="C213" s="230">
        <v>0</v>
      </c>
      <c r="D213" s="227">
        <v>1</v>
      </c>
      <c r="E213" s="76">
        <f t="shared" si="11"/>
        <v>-1</v>
      </c>
      <c r="F213" s="3"/>
      <c r="H213" s="82" t="s">
        <v>223</v>
      </c>
      <c r="I213" s="30">
        <v>6</v>
      </c>
    </row>
    <row r="214" spans="1:9" ht="11.25" customHeight="1" x14ac:dyDescent="0.25">
      <c r="A214" s="226" t="s">
        <v>197</v>
      </c>
      <c r="B214" s="228">
        <v>0</v>
      </c>
      <c r="C214" s="230">
        <v>0</v>
      </c>
      <c r="D214" s="227">
        <v>1</v>
      </c>
      <c r="E214" s="76">
        <f t="shared" si="11"/>
        <v>-1</v>
      </c>
      <c r="F214" s="3"/>
      <c r="H214" s="82" t="s">
        <v>228</v>
      </c>
      <c r="I214" s="30">
        <v>6</v>
      </c>
    </row>
    <row r="215" spans="1:9" ht="11.25" customHeight="1" x14ac:dyDescent="0.25">
      <c r="A215" s="226" t="s">
        <v>188</v>
      </c>
      <c r="B215" s="228">
        <v>0</v>
      </c>
      <c r="C215" s="230">
        <v>0</v>
      </c>
      <c r="D215" s="227">
        <v>1</v>
      </c>
      <c r="E215" s="76">
        <f t="shared" si="11"/>
        <v>-1</v>
      </c>
      <c r="F215" s="3"/>
      <c r="H215" s="82" t="s">
        <v>222</v>
      </c>
      <c r="I215" s="30">
        <v>6</v>
      </c>
    </row>
    <row r="216" spans="1:9" ht="11.25" customHeight="1" x14ac:dyDescent="0.25">
      <c r="A216" s="226" t="s">
        <v>65</v>
      </c>
      <c r="B216" s="228">
        <v>0</v>
      </c>
      <c r="C216" s="230">
        <v>0</v>
      </c>
      <c r="D216" s="227">
        <v>1</v>
      </c>
      <c r="E216" s="76">
        <f t="shared" si="11"/>
        <v>-1</v>
      </c>
      <c r="F216" s="3"/>
      <c r="H216" s="82" t="s">
        <v>225</v>
      </c>
      <c r="I216" s="30">
        <v>5</v>
      </c>
    </row>
    <row r="217" spans="1:9" ht="11.25" customHeight="1" x14ac:dyDescent="0.25">
      <c r="A217" s="226" t="s">
        <v>200</v>
      </c>
      <c r="B217" s="228">
        <v>0</v>
      </c>
      <c r="C217" s="230">
        <v>0</v>
      </c>
      <c r="D217" s="227">
        <v>1</v>
      </c>
      <c r="E217" s="76">
        <f t="shared" si="11"/>
        <v>-1</v>
      </c>
      <c r="F217" s="3"/>
      <c r="H217" s="82" t="s">
        <v>226</v>
      </c>
      <c r="I217" s="30">
        <v>5</v>
      </c>
    </row>
    <row r="218" spans="1:9" ht="11.25" customHeight="1" x14ac:dyDescent="0.25">
      <c r="A218" s="226" t="s">
        <v>114</v>
      </c>
      <c r="B218" s="228">
        <v>0</v>
      </c>
      <c r="C218" s="230">
        <v>0</v>
      </c>
      <c r="D218" s="227">
        <v>1</v>
      </c>
      <c r="E218" s="76">
        <f t="shared" si="11"/>
        <v>-1</v>
      </c>
      <c r="F218" s="3"/>
      <c r="H218" s="82" t="s">
        <v>214</v>
      </c>
      <c r="I218" s="30">
        <v>4</v>
      </c>
    </row>
    <row r="219" spans="1:9" ht="11.25" customHeight="1" x14ac:dyDescent="0.25">
      <c r="A219" s="226" t="s">
        <v>118</v>
      </c>
      <c r="B219" s="228">
        <v>0</v>
      </c>
      <c r="C219" s="230">
        <v>0</v>
      </c>
      <c r="D219" s="227">
        <v>1</v>
      </c>
      <c r="E219" s="76">
        <f t="shared" si="11"/>
        <v>-1</v>
      </c>
      <c r="F219" s="3"/>
      <c r="H219" s="82" t="s">
        <v>232</v>
      </c>
      <c r="I219" s="30">
        <v>3</v>
      </c>
    </row>
    <row r="220" spans="1:9" ht="11.25" customHeight="1" x14ac:dyDescent="0.25">
      <c r="A220" s="226" t="s">
        <v>189</v>
      </c>
      <c r="B220" s="228">
        <v>0</v>
      </c>
      <c r="C220" s="230">
        <v>0</v>
      </c>
      <c r="D220" s="227">
        <v>1</v>
      </c>
      <c r="E220" s="76">
        <f t="shared" si="11"/>
        <v>-1</v>
      </c>
      <c r="F220" s="3"/>
      <c r="H220" s="82" t="s">
        <v>229</v>
      </c>
      <c r="I220" s="30">
        <v>3</v>
      </c>
    </row>
    <row r="221" spans="1:9" ht="11.25" customHeight="1" x14ac:dyDescent="0.25">
      <c r="A221" s="226" t="s">
        <v>190</v>
      </c>
      <c r="B221" s="228">
        <v>0</v>
      </c>
      <c r="C221" s="230">
        <v>0</v>
      </c>
      <c r="D221" s="227">
        <v>1</v>
      </c>
      <c r="E221" s="76">
        <f t="shared" si="11"/>
        <v>-1</v>
      </c>
      <c r="F221" s="3"/>
      <c r="H221" s="82" t="s">
        <v>270</v>
      </c>
      <c r="I221" s="30">
        <v>3</v>
      </c>
    </row>
    <row r="222" spans="1:9" ht="11.25" customHeight="1" x14ac:dyDescent="0.25">
      <c r="A222" s="226" t="s">
        <v>164</v>
      </c>
      <c r="B222" s="228">
        <v>0</v>
      </c>
      <c r="C222" s="230">
        <v>0</v>
      </c>
      <c r="D222" s="227">
        <v>1</v>
      </c>
      <c r="E222" s="76">
        <f t="shared" si="11"/>
        <v>-1</v>
      </c>
      <c r="F222" s="3"/>
      <c r="H222" s="82" t="s">
        <v>231</v>
      </c>
      <c r="I222" s="30">
        <v>3</v>
      </c>
    </row>
    <row r="223" spans="1:9" ht="11.25" customHeight="1" x14ac:dyDescent="0.25">
      <c r="A223" s="226" t="s">
        <v>109</v>
      </c>
      <c r="B223" s="228">
        <v>0</v>
      </c>
      <c r="C223" s="230">
        <v>0</v>
      </c>
      <c r="D223" s="227">
        <v>1</v>
      </c>
      <c r="E223" s="76">
        <f t="shared" si="11"/>
        <v>-1</v>
      </c>
      <c r="F223" s="3"/>
      <c r="H223" s="82" t="s">
        <v>271</v>
      </c>
      <c r="I223" s="30">
        <v>3</v>
      </c>
    </row>
    <row r="224" spans="1:9" ht="11.25" customHeight="1" x14ac:dyDescent="0.25">
      <c r="A224" s="226" t="s">
        <v>158</v>
      </c>
      <c r="B224" s="228">
        <v>0</v>
      </c>
      <c r="C224" s="230">
        <v>0</v>
      </c>
      <c r="D224" s="227">
        <v>1</v>
      </c>
      <c r="E224" s="76">
        <f t="shared" si="11"/>
        <v>-1</v>
      </c>
      <c r="F224" s="3"/>
      <c r="H224" s="82" t="s">
        <v>272</v>
      </c>
      <c r="I224" s="30">
        <v>2</v>
      </c>
    </row>
    <row r="225" spans="1:10" ht="11.25" customHeight="1" x14ac:dyDescent="0.25">
      <c r="A225" s="226" t="s">
        <v>191</v>
      </c>
      <c r="B225" s="228">
        <v>0</v>
      </c>
      <c r="C225" s="230">
        <v>0</v>
      </c>
      <c r="D225" s="227">
        <v>1</v>
      </c>
      <c r="E225" s="76">
        <f t="shared" si="11"/>
        <v>-1</v>
      </c>
      <c r="F225" s="3"/>
      <c r="H225" s="82" t="s">
        <v>216</v>
      </c>
      <c r="I225" s="30">
        <v>2</v>
      </c>
    </row>
    <row r="226" spans="1:10" ht="11.25" customHeight="1" x14ac:dyDescent="0.25">
      <c r="A226" s="226" t="s">
        <v>120</v>
      </c>
      <c r="B226" s="228">
        <v>0</v>
      </c>
      <c r="C226" s="230">
        <v>0</v>
      </c>
      <c r="D226" s="227">
        <v>1</v>
      </c>
      <c r="E226" s="76">
        <f t="shared" si="11"/>
        <v>-1</v>
      </c>
      <c r="F226" s="3"/>
      <c r="H226" s="82" t="s">
        <v>218</v>
      </c>
      <c r="I226" s="30">
        <v>2</v>
      </c>
    </row>
    <row r="227" spans="1:10" ht="11.25" customHeight="1" x14ac:dyDescent="0.25">
      <c r="A227" s="226" t="s">
        <v>112</v>
      </c>
      <c r="B227" s="228">
        <v>0</v>
      </c>
      <c r="C227" s="230">
        <v>0</v>
      </c>
      <c r="D227" s="227">
        <v>1</v>
      </c>
      <c r="E227" s="76">
        <f t="shared" si="11"/>
        <v>-1</v>
      </c>
      <c r="F227" s="3"/>
      <c r="H227" s="82" t="s">
        <v>220</v>
      </c>
      <c r="I227" s="30">
        <v>2</v>
      </c>
    </row>
    <row r="228" spans="1:10" ht="11.25" customHeight="1" x14ac:dyDescent="0.25">
      <c r="A228" s="226" t="s">
        <v>181</v>
      </c>
      <c r="B228" s="228">
        <v>0</v>
      </c>
      <c r="C228" s="230">
        <v>0</v>
      </c>
      <c r="D228" s="227">
        <v>1</v>
      </c>
      <c r="E228" s="76">
        <f t="shared" si="11"/>
        <v>-1</v>
      </c>
      <c r="F228" s="3"/>
      <c r="H228" s="82" t="s">
        <v>257</v>
      </c>
      <c r="I228" s="30">
        <v>2</v>
      </c>
    </row>
    <row r="229" spans="1:10" ht="11.25" customHeight="1" x14ac:dyDescent="0.25">
      <c r="A229" s="226" t="s">
        <v>122</v>
      </c>
      <c r="B229" s="228">
        <v>0</v>
      </c>
      <c r="C229" s="230">
        <v>0</v>
      </c>
      <c r="D229" s="227">
        <v>1</v>
      </c>
      <c r="E229" s="76">
        <f t="shared" si="11"/>
        <v>-1</v>
      </c>
      <c r="F229" s="3"/>
      <c r="H229" s="82" t="s">
        <v>224</v>
      </c>
      <c r="I229" s="30">
        <v>2</v>
      </c>
    </row>
    <row r="230" spans="1:10" ht="11.25" customHeight="1" x14ac:dyDescent="0.25">
      <c r="A230" s="226" t="s">
        <v>182</v>
      </c>
      <c r="B230" s="228">
        <v>0</v>
      </c>
      <c r="C230" s="230">
        <v>0</v>
      </c>
      <c r="D230" s="227">
        <v>1</v>
      </c>
      <c r="E230" s="76">
        <f t="shared" si="11"/>
        <v>-1</v>
      </c>
      <c r="F230" s="3"/>
      <c r="H230" s="82" t="s">
        <v>221</v>
      </c>
      <c r="I230" s="30">
        <v>2</v>
      </c>
    </row>
    <row r="231" spans="1:10" ht="11.25" customHeight="1" thickBot="1" x14ac:dyDescent="0.3">
      <c r="A231" s="226" t="s">
        <v>111</v>
      </c>
      <c r="B231" s="228">
        <v>0</v>
      </c>
      <c r="C231" s="230">
        <v>0</v>
      </c>
      <c r="D231" s="227">
        <v>1</v>
      </c>
      <c r="E231" s="76">
        <f t="shared" si="11"/>
        <v>-1</v>
      </c>
      <c r="F231" s="3"/>
      <c r="H231" s="82" t="s">
        <v>227</v>
      </c>
      <c r="I231" s="30">
        <v>2</v>
      </c>
    </row>
    <row r="232" spans="1:10" ht="11.25" customHeight="1" thickTop="1" x14ac:dyDescent="0.25">
      <c r="A232" s="226" t="s">
        <v>113</v>
      </c>
      <c r="B232" s="228">
        <v>0</v>
      </c>
      <c r="C232" s="230">
        <v>0</v>
      </c>
      <c r="D232" s="227">
        <v>1</v>
      </c>
      <c r="E232" s="76">
        <f t="shared" si="11"/>
        <v>-1</v>
      </c>
      <c r="F232" s="3"/>
      <c r="H232" s="118" t="s">
        <v>15</v>
      </c>
      <c r="I232" s="119">
        <f>SUM(I212:I231)</f>
        <v>76</v>
      </c>
      <c r="J232" s="147"/>
    </row>
    <row r="233" spans="1:10" ht="11.25" customHeight="1" x14ac:dyDescent="0.25">
      <c r="A233" s="226" t="s">
        <v>198</v>
      </c>
      <c r="B233" s="228">
        <v>0</v>
      </c>
      <c r="C233" s="230">
        <v>0</v>
      </c>
      <c r="D233" s="227">
        <v>1</v>
      </c>
      <c r="E233" s="76">
        <f t="shared" si="11"/>
        <v>-1</v>
      </c>
      <c r="F233" s="3"/>
      <c r="I233" s="147"/>
      <c r="J233" s="147"/>
    </row>
    <row r="234" spans="1:10" ht="11.25" customHeight="1" thickBot="1" x14ac:dyDescent="0.3">
      <c r="A234" s="226" t="s">
        <v>152</v>
      </c>
      <c r="B234" s="228">
        <v>0</v>
      </c>
      <c r="C234" s="230">
        <v>0</v>
      </c>
      <c r="D234" s="227">
        <v>1</v>
      </c>
      <c r="E234" s="76">
        <f t="shared" si="11"/>
        <v>-1</v>
      </c>
      <c r="F234" s="3"/>
      <c r="I234" s="147"/>
      <c r="J234" s="147"/>
    </row>
    <row r="235" spans="1:10" ht="12.75" customHeight="1" thickTop="1" x14ac:dyDescent="0.25">
      <c r="A235" s="136" t="s">
        <v>26</v>
      </c>
      <c r="B235" s="167">
        <f>SUM(B88:B234)</f>
        <v>91</v>
      </c>
      <c r="C235" s="168">
        <f>SUM(C88:C234)</f>
        <v>1915</v>
      </c>
      <c r="D235" s="167">
        <f>SUM(D88:D234)</f>
        <v>2540</v>
      </c>
      <c r="E235" s="137">
        <f t="shared" ref="E235" si="14">(C235/D235)-1</f>
        <v>-0.24606299212598426</v>
      </c>
    </row>
    <row r="236" spans="1:10" ht="12" customHeight="1" x14ac:dyDescent="0.25">
      <c r="A236" s="197"/>
    </row>
    <row r="237" spans="1:10" ht="15" customHeight="1" x14ac:dyDescent="0.25"/>
    <row r="238" spans="1:10" ht="15" customHeight="1" x14ac:dyDescent="0.25"/>
    <row r="240" spans="1:10" ht="12" customHeight="1" x14ac:dyDescent="0.25"/>
    <row r="241" spans="1:11" ht="12" customHeight="1" x14ac:dyDescent="0.25"/>
    <row r="242" spans="1:11" ht="12" customHeight="1" x14ac:dyDescent="0.25"/>
    <row r="243" spans="1:11" ht="12" customHeight="1" x14ac:dyDescent="0.25"/>
    <row r="244" spans="1:11" ht="12" customHeight="1" x14ac:dyDescent="0.25"/>
    <row r="245" spans="1:11" ht="12" customHeight="1" x14ac:dyDescent="0.3">
      <c r="A245" s="273" t="s">
        <v>116</v>
      </c>
      <c r="B245" s="273"/>
      <c r="C245" s="273"/>
      <c r="D245" s="273"/>
      <c r="E245" s="248"/>
      <c r="K245"/>
    </row>
    <row r="246" spans="1:11" ht="12" customHeight="1" x14ac:dyDescent="0.3">
      <c r="A246" s="273"/>
      <c r="B246" s="273"/>
      <c r="C246" s="273"/>
      <c r="D246" s="273"/>
      <c r="E246" s="248"/>
      <c r="K246"/>
    </row>
    <row r="247" spans="1:11" ht="12" customHeight="1" x14ac:dyDescent="0.25">
      <c r="A247" s="31" t="s">
        <v>45</v>
      </c>
      <c r="B247" s="83" t="s">
        <v>206</v>
      </c>
      <c r="C247" s="84" t="s">
        <v>174</v>
      </c>
      <c r="D247" s="44" t="s">
        <v>17</v>
      </c>
      <c r="E247" s="100"/>
      <c r="K247"/>
    </row>
    <row r="248" spans="1:11" ht="12" customHeight="1" x14ac:dyDescent="0.25">
      <c r="A248" s="157" t="s">
        <v>128</v>
      </c>
      <c r="B248" s="182">
        <v>466</v>
      </c>
      <c r="C248" s="183">
        <v>636</v>
      </c>
      <c r="D248" s="76">
        <f t="shared" ref="D248:D267" si="15">(B248/C248)-1</f>
        <v>-0.26729559748427678</v>
      </c>
      <c r="E248" s="100"/>
      <c r="K248"/>
    </row>
    <row r="249" spans="1:11" ht="12" customHeight="1" x14ac:dyDescent="0.25">
      <c r="A249" s="157" t="s">
        <v>129</v>
      </c>
      <c r="B249" s="182">
        <v>291</v>
      </c>
      <c r="C249" s="183">
        <v>347</v>
      </c>
      <c r="D249" s="76">
        <f t="shared" si="15"/>
        <v>-0.16138328530259372</v>
      </c>
      <c r="E249" s="100"/>
      <c r="K249"/>
    </row>
    <row r="250" spans="1:11" ht="12" customHeight="1" x14ac:dyDescent="0.25">
      <c r="A250" s="157" t="s">
        <v>130</v>
      </c>
      <c r="B250" s="182">
        <v>180</v>
      </c>
      <c r="C250" s="183">
        <v>215</v>
      </c>
      <c r="D250" s="76">
        <f t="shared" si="15"/>
        <v>-0.16279069767441856</v>
      </c>
      <c r="E250" s="100"/>
      <c r="K250"/>
    </row>
    <row r="251" spans="1:11" ht="12" customHeight="1" x14ac:dyDescent="0.25">
      <c r="A251" s="157" t="s">
        <v>133</v>
      </c>
      <c r="B251" s="182">
        <v>130</v>
      </c>
      <c r="C251" s="183">
        <v>186</v>
      </c>
      <c r="D251" s="76">
        <f t="shared" si="15"/>
        <v>-0.30107526881720426</v>
      </c>
      <c r="E251" s="100"/>
      <c r="K251"/>
    </row>
    <row r="252" spans="1:11" ht="12" customHeight="1" x14ac:dyDescent="0.25">
      <c r="A252" s="157" t="s">
        <v>137</v>
      </c>
      <c r="B252" s="182">
        <v>118</v>
      </c>
      <c r="C252" s="183">
        <v>165</v>
      </c>
      <c r="D252" s="76">
        <f t="shared" si="15"/>
        <v>-0.2848484848484848</v>
      </c>
      <c r="E252" s="100"/>
      <c r="K252"/>
    </row>
    <row r="253" spans="1:11" ht="12" customHeight="1" x14ac:dyDescent="0.25">
      <c r="A253" s="157" t="s">
        <v>140</v>
      </c>
      <c r="B253" s="182">
        <v>90</v>
      </c>
      <c r="C253" s="183">
        <v>118</v>
      </c>
      <c r="D253" s="76">
        <f t="shared" si="15"/>
        <v>-0.23728813559322037</v>
      </c>
      <c r="E253" s="100"/>
      <c r="K253"/>
    </row>
    <row r="254" spans="1:11" ht="12" customHeight="1" x14ac:dyDescent="0.25">
      <c r="A254" s="157" t="s">
        <v>138</v>
      </c>
      <c r="B254" s="182">
        <v>89</v>
      </c>
      <c r="C254" s="183">
        <v>122</v>
      </c>
      <c r="D254" s="76">
        <f t="shared" si="15"/>
        <v>-0.27049180327868849</v>
      </c>
      <c r="E254" s="100"/>
      <c r="K254"/>
    </row>
    <row r="255" spans="1:11" ht="12" customHeight="1" x14ac:dyDescent="0.25">
      <c r="A255" s="157" t="s">
        <v>131</v>
      </c>
      <c r="B255" s="182">
        <v>83</v>
      </c>
      <c r="C255" s="183">
        <v>116</v>
      </c>
      <c r="D255" s="76">
        <f t="shared" si="15"/>
        <v>-0.28448275862068961</v>
      </c>
      <c r="E255" s="100"/>
      <c r="K255"/>
    </row>
    <row r="256" spans="1:11" ht="12" customHeight="1" x14ac:dyDescent="0.25">
      <c r="A256" s="157" t="s">
        <v>143</v>
      </c>
      <c r="B256" s="182">
        <v>67</v>
      </c>
      <c r="C256" s="183">
        <v>102</v>
      </c>
      <c r="D256" s="76">
        <f t="shared" si="15"/>
        <v>-0.34313725490196079</v>
      </c>
      <c r="E256" s="100"/>
      <c r="K256"/>
    </row>
    <row r="257" spans="1:11" ht="12" customHeight="1" x14ac:dyDescent="0.25">
      <c r="A257" s="157" t="s">
        <v>144</v>
      </c>
      <c r="B257" s="182">
        <v>64</v>
      </c>
      <c r="C257" s="183">
        <v>81</v>
      </c>
      <c r="D257" s="76">
        <f t="shared" si="15"/>
        <v>-0.20987654320987659</v>
      </c>
      <c r="E257" s="100"/>
      <c r="K257"/>
    </row>
    <row r="258" spans="1:11" ht="12" customHeight="1" x14ac:dyDescent="0.25">
      <c r="A258" s="157" t="s">
        <v>145</v>
      </c>
      <c r="B258" s="182">
        <v>64</v>
      </c>
      <c r="C258" s="183">
        <v>92</v>
      </c>
      <c r="D258" s="76">
        <f t="shared" si="15"/>
        <v>-0.30434782608695654</v>
      </c>
      <c r="E258" s="100"/>
      <c r="K258"/>
    </row>
    <row r="259" spans="1:11" ht="12" customHeight="1" x14ac:dyDescent="0.25">
      <c r="A259" s="157" t="s">
        <v>141</v>
      </c>
      <c r="B259" s="182">
        <v>62</v>
      </c>
      <c r="C259" s="183">
        <v>103</v>
      </c>
      <c r="D259" s="76">
        <f t="shared" si="15"/>
        <v>-0.39805825242718451</v>
      </c>
      <c r="E259" s="100"/>
      <c r="K259"/>
    </row>
    <row r="260" spans="1:11" ht="12" customHeight="1" x14ac:dyDescent="0.25">
      <c r="A260" s="157" t="s">
        <v>136</v>
      </c>
      <c r="B260" s="182">
        <v>55</v>
      </c>
      <c r="C260" s="183">
        <v>67</v>
      </c>
      <c r="D260" s="76">
        <f t="shared" si="15"/>
        <v>-0.17910447761194026</v>
      </c>
      <c r="E260" s="100"/>
      <c r="K260"/>
    </row>
    <row r="261" spans="1:11" ht="12" customHeight="1" x14ac:dyDescent="0.25">
      <c r="A261" s="158" t="s">
        <v>132</v>
      </c>
      <c r="B261" s="179">
        <v>52</v>
      </c>
      <c r="C261" s="181">
        <v>79</v>
      </c>
      <c r="D261" s="76">
        <f t="shared" si="15"/>
        <v>-0.34177215189873422</v>
      </c>
      <c r="E261" s="100"/>
      <c r="K261"/>
    </row>
    <row r="262" spans="1:11" ht="12" customHeight="1" x14ac:dyDescent="0.25">
      <c r="A262" s="158" t="s">
        <v>139</v>
      </c>
      <c r="B262" s="179">
        <v>47</v>
      </c>
      <c r="C262" s="181">
        <v>42</v>
      </c>
      <c r="D262" s="76">
        <f t="shared" si="15"/>
        <v>0.11904761904761907</v>
      </c>
      <c r="E262" s="148"/>
      <c r="K262"/>
    </row>
    <row r="263" spans="1:11" ht="12" customHeight="1" x14ac:dyDescent="0.25">
      <c r="A263" s="159" t="s">
        <v>135</v>
      </c>
      <c r="B263" s="184">
        <v>32</v>
      </c>
      <c r="C263" s="185">
        <v>29</v>
      </c>
      <c r="D263" s="86">
        <f t="shared" si="15"/>
        <v>0.10344827586206895</v>
      </c>
    </row>
    <row r="264" spans="1:11" ht="12" customHeight="1" x14ac:dyDescent="0.25">
      <c r="A264" s="158" t="s">
        <v>142</v>
      </c>
      <c r="B264" s="179">
        <v>15</v>
      </c>
      <c r="C264" s="181">
        <v>15</v>
      </c>
      <c r="D264" s="76">
        <f t="shared" si="15"/>
        <v>0</v>
      </c>
      <c r="K264"/>
    </row>
    <row r="265" spans="1:11" ht="12" customHeight="1" x14ac:dyDescent="0.25">
      <c r="A265" s="159" t="s">
        <v>134</v>
      </c>
      <c r="B265" s="184">
        <v>7</v>
      </c>
      <c r="C265" s="185">
        <v>19</v>
      </c>
      <c r="D265" s="86">
        <f t="shared" si="15"/>
        <v>-0.63157894736842102</v>
      </c>
    </row>
    <row r="266" spans="1:11" ht="12" customHeight="1" thickBot="1" x14ac:dyDescent="0.35">
      <c r="A266" s="159" t="s">
        <v>150</v>
      </c>
      <c r="B266" s="184">
        <v>3</v>
      </c>
      <c r="C266" s="185">
        <v>6</v>
      </c>
      <c r="D266" s="86">
        <f t="shared" si="15"/>
        <v>-0.5</v>
      </c>
      <c r="J266" s="165"/>
    </row>
    <row r="267" spans="1:11" ht="12" customHeight="1" thickTop="1" x14ac:dyDescent="0.25">
      <c r="A267" s="85" t="s">
        <v>43</v>
      </c>
      <c r="B267" s="186">
        <f>SUM(B248:B266)</f>
        <v>1915</v>
      </c>
      <c r="C267" s="186">
        <f>SUM(C248:C266)</f>
        <v>2540</v>
      </c>
      <c r="D267" s="61">
        <f t="shared" si="15"/>
        <v>-0.24606299212598426</v>
      </c>
    </row>
    <row r="268" spans="1:11" ht="12" customHeight="1" x14ac:dyDescent="0.25"/>
    <row r="269" spans="1:11" ht="12" customHeight="1" x14ac:dyDescent="0.25"/>
    <row r="270" spans="1:11" ht="12" customHeight="1" x14ac:dyDescent="0.25">
      <c r="H270" s="270"/>
      <c r="I270" s="244"/>
    </row>
    <row r="271" spans="1:11" ht="12" customHeight="1" x14ac:dyDescent="0.25"/>
    <row r="272" spans="1:11" ht="12" customHeight="1" x14ac:dyDescent="0.25">
      <c r="H272" s="243"/>
      <c r="I272" s="244"/>
    </row>
    <row r="273" spans="1:10" ht="12" customHeight="1" x14ac:dyDescent="0.25">
      <c r="H273" s="243"/>
      <c r="I273" s="244"/>
    </row>
    <row r="274" spans="1:10" ht="12" customHeight="1" x14ac:dyDescent="0.25">
      <c r="H274" s="243"/>
      <c r="I274" s="244"/>
    </row>
    <row r="275" spans="1:10" ht="12" customHeight="1" x14ac:dyDescent="0.25">
      <c r="H275" s="243"/>
      <c r="I275" s="244"/>
    </row>
    <row r="276" spans="1:10" ht="12" customHeight="1" x14ac:dyDescent="0.25">
      <c r="H276" s="243"/>
      <c r="I276" s="244"/>
    </row>
    <row r="277" spans="1:10" ht="24" customHeight="1" x14ac:dyDescent="0.25"/>
    <row r="278" spans="1:10" ht="39" customHeight="1" x14ac:dyDescent="0.25"/>
    <row r="279" spans="1:10" ht="12" customHeight="1" x14ac:dyDescent="0.25"/>
    <row r="280" spans="1:10" ht="12" customHeight="1" x14ac:dyDescent="0.25"/>
    <row r="281" spans="1:10" ht="12" customHeight="1" x14ac:dyDescent="0.25"/>
    <row r="282" spans="1:10" ht="21" customHeight="1" x14ac:dyDescent="0.3">
      <c r="A282" s="165" t="s">
        <v>209</v>
      </c>
      <c r="B282" s="165"/>
      <c r="C282" s="165"/>
      <c r="D282" s="165"/>
      <c r="E282" s="165"/>
      <c r="F282" s="165"/>
    </row>
    <row r="283" spans="1:10" ht="42.75" customHeight="1" x14ac:dyDescent="0.25">
      <c r="A283" s="31" t="s">
        <v>45</v>
      </c>
      <c r="B283" s="89" t="s">
        <v>49</v>
      </c>
      <c r="C283" s="90" t="s">
        <v>19</v>
      </c>
      <c r="D283" s="89" t="s">
        <v>115</v>
      </c>
      <c r="E283" s="89" t="s">
        <v>50</v>
      </c>
      <c r="F283" s="89" t="s">
        <v>51</v>
      </c>
      <c r="G283" s="89" t="s">
        <v>52</v>
      </c>
      <c r="H283" s="89" t="s">
        <v>53</v>
      </c>
      <c r="I283" s="91" t="s">
        <v>25</v>
      </c>
      <c r="J283" s="87" t="s">
        <v>210</v>
      </c>
    </row>
    <row r="284" spans="1:10" ht="12" customHeight="1" x14ac:dyDescent="0.25">
      <c r="A284" s="157" t="s">
        <v>128</v>
      </c>
      <c r="B284" s="92">
        <v>23</v>
      </c>
      <c r="C284" s="93"/>
      <c r="D284" s="93">
        <v>2</v>
      </c>
      <c r="E284" s="93"/>
      <c r="F284" s="93">
        <v>1</v>
      </c>
      <c r="G284" s="93"/>
      <c r="H284" s="93"/>
      <c r="I284" s="94"/>
      <c r="J284" s="88">
        <f>SUM(B284:I284)</f>
        <v>26</v>
      </c>
    </row>
    <row r="285" spans="1:10" ht="12" customHeight="1" x14ac:dyDescent="0.25">
      <c r="A285" s="157" t="s">
        <v>129</v>
      </c>
      <c r="B285" s="92">
        <v>6</v>
      </c>
      <c r="C285" s="93"/>
      <c r="D285" s="93">
        <v>1</v>
      </c>
      <c r="E285" s="93"/>
      <c r="F285" s="93">
        <v>2</v>
      </c>
      <c r="G285" s="93"/>
      <c r="H285" s="93"/>
      <c r="I285" s="94"/>
      <c r="J285" s="88">
        <f t="shared" ref="J285:J301" si="16">SUM(B285:I285)</f>
        <v>9</v>
      </c>
    </row>
    <row r="286" spans="1:10" ht="12" customHeight="1" x14ac:dyDescent="0.25">
      <c r="A286" s="157" t="s">
        <v>130</v>
      </c>
      <c r="B286" s="92">
        <v>4</v>
      </c>
      <c r="C286" s="93"/>
      <c r="D286" s="93"/>
      <c r="E286" s="93"/>
      <c r="F286" s="93"/>
      <c r="G286" s="93"/>
      <c r="H286" s="93"/>
      <c r="I286" s="94"/>
      <c r="J286" s="88">
        <f t="shared" si="16"/>
        <v>4</v>
      </c>
    </row>
    <row r="287" spans="1:10" ht="12" customHeight="1" x14ac:dyDescent="0.25">
      <c r="A287" s="157" t="s">
        <v>137</v>
      </c>
      <c r="B287" s="92">
        <v>6</v>
      </c>
      <c r="C287" s="93">
        <v>1</v>
      </c>
      <c r="D287" s="93"/>
      <c r="E287" s="93"/>
      <c r="F287" s="93"/>
      <c r="G287" s="93"/>
      <c r="H287" s="93"/>
      <c r="I287" s="94"/>
      <c r="J287" s="88">
        <f t="shared" si="16"/>
        <v>7</v>
      </c>
    </row>
    <row r="288" spans="1:10" ht="12" customHeight="1" x14ac:dyDescent="0.25">
      <c r="A288" s="157" t="s">
        <v>133</v>
      </c>
      <c r="B288" s="92">
        <v>6</v>
      </c>
      <c r="C288" s="93"/>
      <c r="D288" s="93"/>
      <c r="E288" s="93"/>
      <c r="F288" s="93"/>
      <c r="G288" s="93"/>
      <c r="H288" s="93"/>
      <c r="I288" s="94"/>
      <c r="J288" s="88">
        <f t="shared" si="16"/>
        <v>6</v>
      </c>
    </row>
    <row r="289" spans="1:10" ht="12" customHeight="1" x14ac:dyDescent="0.25">
      <c r="A289" s="157" t="s">
        <v>140</v>
      </c>
      <c r="B289" s="160">
        <v>4</v>
      </c>
      <c r="C289" s="93"/>
      <c r="D289" s="93"/>
      <c r="E289" s="93"/>
      <c r="F289" s="93"/>
      <c r="G289" s="93"/>
      <c r="H289" s="93"/>
      <c r="I289" s="94"/>
      <c r="J289" s="88">
        <f t="shared" si="16"/>
        <v>4</v>
      </c>
    </row>
    <row r="290" spans="1:10" ht="12" customHeight="1" x14ac:dyDescent="0.25">
      <c r="A290" s="157" t="s">
        <v>138</v>
      </c>
      <c r="B290" s="160">
        <v>6</v>
      </c>
      <c r="C290" s="93"/>
      <c r="D290" s="93"/>
      <c r="E290" s="93"/>
      <c r="F290" s="93"/>
      <c r="G290" s="93"/>
      <c r="H290" s="93"/>
      <c r="I290" s="94"/>
      <c r="J290" s="88">
        <f t="shared" si="16"/>
        <v>6</v>
      </c>
    </row>
    <row r="291" spans="1:10" ht="12" customHeight="1" x14ac:dyDescent="0.25">
      <c r="A291" s="157" t="s">
        <v>131</v>
      </c>
      <c r="B291" s="160">
        <v>2</v>
      </c>
      <c r="C291" s="93"/>
      <c r="D291" s="93">
        <v>1</v>
      </c>
      <c r="E291" s="93"/>
      <c r="F291" s="93"/>
      <c r="G291" s="93"/>
      <c r="H291" s="93"/>
      <c r="I291" s="94"/>
      <c r="J291" s="88">
        <f t="shared" si="16"/>
        <v>3</v>
      </c>
    </row>
    <row r="292" spans="1:10" ht="12" customHeight="1" x14ac:dyDescent="0.25">
      <c r="A292" s="157" t="s">
        <v>141</v>
      </c>
      <c r="B292" s="160">
        <v>1</v>
      </c>
      <c r="C292" s="93"/>
      <c r="D292" s="93"/>
      <c r="E292" s="93"/>
      <c r="F292" s="93">
        <v>1</v>
      </c>
      <c r="G292" s="93"/>
      <c r="H292" s="93"/>
      <c r="I292" s="94">
        <v>1</v>
      </c>
      <c r="J292" s="88">
        <f t="shared" si="16"/>
        <v>3</v>
      </c>
    </row>
    <row r="293" spans="1:10" ht="12" customHeight="1" x14ac:dyDescent="0.25">
      <c r="A293" s="157" t="s">
        <v>145</v>
      </c>
      <c r="B293" s="160">
        <v>2</v>
      </c>
      <c r="C293" s="93"/>
      <c r="D293" s="93"/>
      <c r="E293" s="93"/>
      <c r="F293" s="93"/>
      <c r="G293" s="93"/>
      <c r="H293" s="93"/>
      <c r="I293" s="94"/>
      <c r="J293" s="88">
        <f t="shared" si="16"/>
        <v>2</v>
      </c>
    </row>
    <row r="294" spans="1:10" ht="12" customHeight="1" x14ac:dyDescent="0.25">
      <c r="A294" s="157" t="s">
        <v>132</v>
      </c>
      <c r="B294" s="160">
        <v>2</v>
      </c>
      <c r="C294" s="93"/>
      <c r="D294" s="93"/>
      <c r="E294" s="93"/>
      <c r="F294" s="93"/>
      <c r="G294" s="93"/>
      <c r="H294" s="93"/>
      <c r="I294" s="94"/>
      <c r="J294" s="88">
        <f t="shared" si="16"/>
        <v>2</v>
      </c>
    </row>
    <row r="295" spans="1:10" ht="12" customHeight="1" x14ac:dyDescent="0.25">
      <c r="A295" s="157" t="s">
        <v>144</v>
      </c>
      <c r="B295" s="160">
        <v>2</v>
      </c>
      <c r="C295" s="93"/>
      <c r="D295" s="93"/>
      <c r="E295" s="93"/>
      <c r="F295" s="93"/>
      <c r="G295" s="93"/>
      <c r="H295" s="93"/>
      <c r="I295" s="94"/>
      <c r="J295" s="88">
        <f t="shared" si="16"/>
        <v>2</v>
      </c>
    </row>
    <row r="296" spans="1:10" ht="12" customHeight="1" x14ac:dyDescent="0.25">
      <c r="A296" s="157" t="s">
        <v>143</v>
      </c>
      <c r="B296" s="160"/>
      <c r="C296" s="93"/>
      <c r="D296" s="93"/>
      <c r="E296" s="93"/>
      <c r="F296" s="93">
        <v>3</v>
      </c>
      <c r="G296" s="93"/>
      <c r="H296" s="93"/>
      <c r="I296" s="94">
        <v>1</v>
      </c>
      <c r="J296" s="88">
        <f t="shared" si="16"/>
        <v>4</v>
      </c>
    </row>
    <row r="297" spans="1:10" ht="12" customHeight="1" x14ac:dyDescent="0.25">
      <c r="A297" s="157" t="s">
        <v>136</v>
      </c>
      <c r="B297" s="160">
        <v>7</v>
      </c>
      <c r="C297" s="93"/>
      <c r="D297" s="93"/>
      <c r="E297" s="93"/>
      <c r="F297" s="93">
        <v>1</v>
      </c>
      <c r="G297" s="93"/>
      <c r="H297" s="93"/>
      <c r="I297" s="94"/>
      <c r="J297" s="88">
        <f t="shared" si="16"/>
        <v>8</v>
      </c>
    </row>
    <row r="298" spans="1:10" ht="12" customHeight="1" x14ac:dyDescent="0.25">
      <c r="A298" s="157" t="s">
        <v>139</v>
      </c>
      <c r="B298" s="160">
        <v>1</v>
      </c>
      <c r="C298" s="93"/>
      <c r="D298" s="93"/>
      <c r="E298" s="93"/>
      <c r="F298" s="93"/>
      <c r="G298" s="93"/>
      <c r="H298" s="93"/>
      <c r="I298" s="94"/>
      <c r="J298" s="88">
        <f t="shared" si="16"/>
        <v>1</v>
      </c>
    </row>
    <row r="299" spans="1:10" ht="12" customHeight="1" x14ac:dyDescent="0.25">
      <c r="A299" s="157" t="s">
        <v>135</v>
      </c>
      <c r="B299" s="160">
        <v>2</v>
      </c>
      <c r="C299" s="93"/>
      <c r="D299" s="93"/>
      <c r="E299" s="93"/>
      <c r="F299" s="93"/>
      <c r="G299" s="93"/>
      <c r="H299" s="93"/>
      <c r="I299" s="94"/>
      <c r="J299" s="88">
        <f t="shared" si="16"/>
        <v>2</v>
      </c>
    </row>
    <row r="300" spans="1:10" ht="12" customHeight="1" x14ac:dyDescent="0.25">
      <c r="A300" s="157" t="s">
        <v>134</v>
      </c>
      <c r="B300" s="92"/>
      <c r="C300" s="93"/>
      <c r="D300" s="93"/>
      <c r="E300" s="93"/>
      <c r="F300" s="93"/>
      <c r="G300" s="93"/>
      <c r="H300" s="93"/>
      <c r="I300" s="94"/>
      <c r="J300" s="88">
        <f t="shared" si="16"/>
        <v>0</v>
      </c>
    </row>
    <row r="301" spans="1:10" ht="12" customHeight="1" x14ac:dyDescent="0.25">
      <c r="A301" s="157" t="s">
        <v>142</v>
      </c>
      <c r="B301" s="160">
        <v>1</v>
      </c>
      <c r="C301" s="93"/>
      <c r="D301" s="93"/>
      <c r="E301" s="93"/>
      <c r="F301" s="93"/>
      <c r="G301" s="93"/>
      <c r="H301" s="93"/>
      <c r="I301" s="94"/>
      <c r="J301" s="88">
        <f t="shared" si="16"/>
        <v>1</v>
      </c>
    </row>
    <row r="302" spans="1:10" ht="12" customHeight="1" thickBot="1" x14ac:dyDescent="0.3">
      <c r="A302" s="158" t="s">
        <v>150</v>
      </c>
      <c r="B302" s="92">
        <v>1</v>
      </c>
      <c r="C302" s="93"/>
      <c r="D302" s="93"/>
      <c r="E302" s="93"/>
      <c r="F302" s="93"/>
      <c r="G302" s="93"/>
      <c r="H302" s="93"/>
      <c r="I302" s="94"/>
      <c r="J302" s="88">
        <f>SUM(B302:I302)</f>
        <v>1</v>
      </c>
    </row>
    <row r="303" spans="1:10" ht="15.75" thickTop="1" x14ac:dyDescent="0.25">
      <c r="A303" s="49" t="s">
        <v>43</v>
      </c>
      <c r="B303" s="95">
        <f t="shared" ref="B303:J303" si="17">SUM(B283:B302)</f>
        <v>76</v>
      </c>
      <c r="C303" s="96">
        <f t="shared" si="17"/>
        <v>1</v>
      </c>
      <c r="D303" s="95">
        <f t="shared" si="17"/>
        <v>4</v>
      </c>
      <c r="E303" s="95">
        <f t="shared" si="17"/>
        <v>0</v>
      </c>
      <c r="F303" s="95">
        <f t="shared" si="17"/>
        <v>8</v>
      </c>
      <c r="G303" s="95">
        <f t="shared" si="17"/>
        <v>0</v>
      </c>
      <c r="H303" s="95">
        <f t="shared" si="17"/>
        <v>0</v>
      </c>
      <c r="I303" s="95">
        <f t="shared" si="17"/>
        <v>2</v>
      </c>
      <c r="J303" s="51">
        <f t="shared" si="17"/>
        <v>91</v>
      </c>
    </row>
  </sheetData>
  <mergeCells count="16">
    <mergeCell ref="A245:D246"/>
    <mergeCell ref="A34:D34"/>
    <mergeCell ref="E34:H34"/>
    <mergeCell ref="A47:G47"/>
    <mergeCell ref="A48:G48"/>
    <mergeCell ref="A1:K1"/>
    <mergeCell ref="A3:K3"/>
    <mergeCell ref="A4:K4"/>
    <mergeCell ref="I11:K11"/>
    <mergeCell ref="A33:D33"/>
    <mergeCell ref="E33:H33"/>
    <mergeCell ref="I49:J49"/>
    <mergeCell ref="A85:E85"/>
    <mergeCell ref="A86:E86"/>
    <mergeCell ref="H210:I210"/>
    <mergeCell ref="G113:J114"/>
  </mergeCells>
  <pageMargins left="0" right="0" top="0" bottom="0" header="0" footer="0"/>
  <pageSetup paperSize="9" orientation="landscape" r:id="rId1"/>
  <headerFooter>
    <oddHeader>&amp;L&amp;G</oddHeader>
    <oddFooter>&amp;R&amp;G</oddFooter>
  </headerFooter>
  <ignoredErrors>
    <ignoredError sqref="D35 B35:C35 E35:F35 D49:F49 J50 B87:D87 H87:I87 H115:I115 I211 H186:J186 B247:C247" twoDigitTextYear="1"/>
  </ignoredError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057CD-4D02-46A0-B81F-2E97C9CF2225}">
  <dimension ref="A8:EL29"/>
  <sheetViews>
    <sheetView showGridLines="0" workbookViewId="0">
      <pane xSplit="1" topLeftCell="B1" activePane="topRight" state="frozen"/>
      <selection pane="topRight" activeCell="J28" sqref="J28"/>
    </sheetView>
  </sheetViews>
  <sheetFormatPr defaultRowHeight="15" x14ac:dyDescent="0.25"/>
  <cols>
    <col min="1" max="1" width="20.5703125" customWidth="1"/>
    <col min="2" max="2" width="9.140625" customWidth="1"/>
  </cols>
  <sheetData>
    <row r="8" spans="1:142" ht="18.75" x14ac:dyDescent="0.3">
      <c r="A8" s="125" t="s">
        <v>211</v>
      </c>
    </row>
    <row r="9" spans="1:142" ht="22.5" x14ac:dyDescent="0.25">
      <c r="A9" s="163" t="s">
        <v>45</v>
      </c>
      <c r="B9" s="126" t="s">
        <v>43</v>
      </c>
      <c r="C9" s="124" t="s">
        <v>233</v>
      </c>
      <c r="D9" s="124" t="s">
        <v>262</v>
      </c>
      <c r="E9" s="124" t="s">
        <v>199</v>
      </c>
      <c r="F9" s="124" t="s">
        <v>123</v>
      </c>
      <c r="G9" s="124" t="s">
        <v>94</v>
      </c>
      <c r="H9" s="124" t="s">
        <v>90</v>
      </c>
      <c r="I9" s="123" t="s">
        <v>89</v>
      </c>
      <c r="J9" s="124" t="s">
        <v>73</v>
      </c>
      <c r="K9" s="123" t="s">
        <v>74</v>
      </c>
      <c r="L9" s="123" t="s">
        <v>87</v>
      </c>
      <c r="M9" s="123" t="s">
        <v>75</v>
      </c>
      <c r="N9" s="124" t="s">
        <v>161</v>
      </c>
      <c r="O9" s="124" t="s">
        <v>76</v>
      </c>
      <c r="P9" s="124" t="s">
        <v>88</v>
      </c>
      <c r="Q9" s="124" t="s">
        <v>80</v>
      </c>
      <c r="R9" s="124" t="s">
        <v>186</v>
      </c>
      <c r="S9" s="124" t="s">
        <v>154</v>
      </c>
      <c r="T9" s="124" t="s">
        <v>258</v>
      </c>
      <c r="U9" s="124" t="s">
        <v>30</v>
      </c>
      <c r="V9" s="124" t="s">
        <v>246</v>
      </c>
      <c r="W9" s="124" t="s">
        <v>212</v>
      </c>
      <c r="X9" s="124" t="s">
        <v>147</v>
      </c>
      <c r="Y9" s="124" t="s">
        <v>236</v>
      </c>
      <c r="Z9" s="124" t="s">
        <v>32</v>
      </c>
      <c r="AA9" s="123" t="s">
        <v>31</v>
      </c>
      <c r="AB9" s="124" t="s">
        <v>163</v>
      </c>
      <c r="AC9" s="124" t="s">
        <v>38</v>
      </c>
      <c r="AD9" s="124" t="s">
        <v>34</v>
      </c>
      <c r="AE9" s="124" t="s">
        <v>253</v>
      </c>
      <c r="AF9" s="124" t="s">
        <v>247</v>
      </c>
      <c r="AG9" s="124" t="s">
        <v>196</v>
      </c>
      <c r="AH9" s="123" t="s">
        <v>33</v>
      </c>
      <c r="AI9" s="124" t="s">
        <v>237</v>
      </c>
      <c r="AJ9" s="123" t="s">
        <v>64</v>
      </c>
      <c r="AK9" s="123" t="s">
        <v>83</v>
      </c>
      <c r="AL9" s="123" t="s">
        <v>148</v>
      </c>
      <c r="AM9" s="123" t="s">
        <v>77</v>
      </c>
      <c r="AN9" s="123" t="s">
        <v>84</v>
      </c>
      <c r="AO9" s="123" t="s">
        <v>65</v>
      </c>
      <c r="AP9" s="123" t="s">
        <v>39</v>
      </c>
      <c r="AQ9" s="123" t="s">
        <v>172</v>
      </c>
      <c r="AR9" s="124" t="s">
        <v>259</v>
      </c>
      <c r="AS9" s="123" t="s">
        <v>156</v>
      </c>
      <c r="AT9" s="123" t="s">
        <v>97</v>
      </c>
      <c r="AU9" s="123" t="s">
        <v>93</v>
      </c>
      <c r="AV9" s="123" t="s">
        <v>106</v>
      </c>
      <c r="AW9" s="123" t="s">
        <v>96</v>
      </c>
      <c r="AX9" s="123" t="s">
        <v>169</v>
      </c>
      <c r="AY9" s="123" t="s">
        <v>159</v>
      </c>
      <c r="AZ9" s="123" t="s">
        <v>25</v>
      </c>
      <c r="BA9" s="123" t="s">
        <v>92</v>
      </c>
      <c r="BB9" s="123" t="s">
        <v>81</v>
      </c>
      <c r="BC9" s="124" t="s">
        <v>59</v>
      </c>
      <c r="BD9" s="124" t="s">
        <v>164</v>
      </c>
      <c r="BE9" s="124" t="s">
        <v>95</v>
      </c>
      <c r="BF9" s="124" t="s">
        <v>124</v>
      </c>
      <c r="BG9" s="124" t="s">
        <v>82</v>
      </c>
      <c r="BH9" s="124" t="s">
        <v>119</v>
      </c>
      <c r="BI9" s="124" t="s">
        <v>61</v>
      </c>
      <c r="BJ9" s="124" t="s">
        <v>171</v>
      </c>
      <c r="BK9" s="124" t="s">
        <v>100</v>
      </c>
      <c r="BL9" s="124" t="s">
        <v>157</v>
      </c>
      <c r="BM9" s="124" t="s">
        <v>238</v>
      </c>
      <c r="BN9" s="124" t="s">
        <v>192</v>
      </c>
      <c r="BO9" s="124" t="s">
        <v>245</v>
      </c>
      <c r="BP9" s="124" t="s">
        <v>29</v>
      </c>
      <c r="BQ9" s="124" t="s">
        <v>112</v>
      </c>
      <c r="BR9" s="124" t="s">
        <v>177</v>
      </c>
      <c r="BS9" s="124" t="s">
        <v>40</v>
      </c>
      <c r="BT9" s="123" t="s">
        <v>91</v>
      </c>
      <c r="BU9" s="124" t="s">
        <v>46</v>
      </c>
      <c r="BV9" s="124" t="s">
        <v>254</v>
      </c>
      <c r="BW9" s="124" t="s">
        <v>240</v>
      </c>
      <c r="BX9" s="124" t="s">
        <v>153</v>
      </c>
      <c r="BY9" s="124" t="s">
        <v>167</v>
      </c>
      <c r="BZ9" s="123" t="s">
        <v>37</v>
      </c>
      <c r="CA9" s="123" t="s">
        <v>248</v>
      </c>
      <c r="CB9" s="123" t="s">
        <v>149</v>
      </c>
      <c r="CC9" s="123" t="s">
        <v>41</v>
      </c>
      <c r="CD9" s="123" t="s">
        <v>35</v>
      </c>
      <c r="CE9" s="123" t="s">
        <v>103</v>
      </c>
      <c r="CF9" s="124" t="s">
        <v>99</v>
      </c>
      <c r="CG9" s="124" t="s">
        <v>42</v>
      </c>
      <c r="CH9" s="124" t="s">
        <v>78</v>
      </c>
      <c r="CI9" s="124" t="s">
        <v>86</v>
      </c>
      <c r="CJ9" s="124" t="s">
        <v>184</v>
      </c>
      <c r="CK9" s="124" t="s">
        <v>146</v>
      </c>
      <c r="CL9" s="124" t="s">
        <v>249</v>
      </c>
      <c r="CM9" s="123" t="s">
        <v>60</v>
      </c>
      <c r="CN9" s="123" t="s">
        <v>241</v>
      </c>
      <c r="CO9" s="123" t="s">
        <v>160</v>
      </c>
      <c r="CP9" s="123" t="s">
        <v>151</v>
      </c>
      <c r="CQ9" s="123" t="s">
        <v>250</v>
      </c>
      <c r="CR9" s="124" t="s">
        <v>98</v>
      </c>
      <c r="CS9" s="124" t="s">
        <v>183</v>
      </c>
      <c r="CT9" s="124" t="s">
        <v>105</v>
      </c>
      <c r="CU9" s="124" t="s">
        <v>263</v>
      </c>
      <c r="CV9" s="124" t="s">
        <v>62</v>
      </c>
      <c r="CW9" s="124" t="s">
        <v>102</v>
      </c>
      <c r="CX9" s="124" t="s">
        <v>256</v>
      </c>
      <c r="CY9" s="124" t="s">
        <v>66</v>
      </c>
      <c r="CZ9" s="124" t="s">
        <v>63</v>
      </c>
      <c r="DA9" s="124" t="s">
        <v>168</v>
      </c>
      <c r="DB9" s="124" t="s">
        <v>67</v>
      </c>
    </row>
    <row r="10" spans="1:142" s="191" customFormat="1" x14ac:dyDescent="0.25">
      <c r="A10" s="158" t="s">
        <v>128</v>
      </c>
      <c r="B10" s="120">
        <f t="shared" ref="B10:B28" si="0">SUM(C10:EL10)</f>
        <v>26</v>
      </c>
      <c r="C10" s="111">
        <v>1</v>
      </c>
      <c r="D10" s="111"/>
      <c r="E10" s="111"/>
      <c r="F10" s="111"/>
      <c r="G10" s="111">
        <v>1</v>
      </c>
      <c r="H10" s="111"/>
      <c r="I10" s="111"/>
      <c r="J10" s="190">
        <v>1</v>
      </c>
      <c r="K10" s="111"/>
      <c r="L10" s="111"/>
      <c r="M10" s="111">
        <v>1</v>
      </c>
      <c r="N10" s="111"/>
      <c r="O10" s="111"/>
      <c r="P10" s="111"/>
      <c r="Q10" s="111"/>
      <c r="R10" s="111"/>
      <c r="S10" s="111">
        <v>1</v>
      </c>
      <c r="T10" s="111"/>
      <c r="U10" s="111">
        <v>3</v>
      </c>
      <c r="V10" s="111"/>
      <c r="W10" s="111"/>
      <c r="X10" s="111"/>
      <c r="Y10" s="111"/>
      <c r="Z10" s="111"/>
      <c r="AA10" s="111">
        <v>2</v>
      </c>
      <c r="AB10" s="111">
        <v>1</v>
      </c>
      <c r="AC10" s="111">
        <v>1</v>
      </c>
      <c r="AD10" s="111"/>
      <c r="AE10" s="111"/>
      <c r="AF10" s="111"/>
      <c r="AG10" s="111">
        <v>1</v>
      </c>
      <c r="AH10" s="111"/>
      <c r="AI10" s="111"/>
      <c r="AJ10" s="111"/>
      <c r="AK10" s="111"/>
      <c r="AL10" s="111">
        <v>1</v>
      </c>
      <c r="AM10" s="111"/>
      <c r="AN10" s="111"/>
      <c r="AO10" s="111"/>
      <c r="AP10" s="111"/>
      <c r="AQ10" s="111"/>
      <c r="AR10" s="111"/>
      <c r="AS10" s="111"/>
      <c r="AT10" s="111"/>
      <c r="AU10" s="111"/>
      <c r="AV10" s="111">
        <v>1</v>
      </c>
      <c r="AW10" s="111"/>
      <c r="AX10" s="111"/>
      <c r="AY10" s="111"/>
      <c r="AZ10" s="111"/>
      <c r="BA10" s="111"/>
      <c r="BB10" s="111"/>
      <c r="BC10" s="111">
        <v>1</v>
      </c>
      <c r="BD10" s="111"/>
      <c r="BE10" s="111"/>
      <c r="BF10" s="111">
        <v>2</v>
      </c>
      <c r="BG10" s="111"/>
      <c r="BH10" s="190"/>
      <c r="BI10" s="190"/>
      <c r="BJ10" s="190"/>
      <c r="BK10" s="190"/>
      <c r="BL10" s="190"/>
      <c r="BM10" s="190"/>
      <c r="BN10" s="190"/>
      <c r="BO10" s="190"/>
      <c r="BP10" s="190"/>
      <c r="BQ10" s="190"/>
      <c r="BR10" s="190"/>
      <c r="BS10" s="190"/>
      <c r="BT10" s="111"/>
      <c r="BU10" s="111">
        <v>1</v>
      </c>
      <c r="BV10" s="111"/>
      <c r="BW10" s="111"/>
      <c r="BX10" s="111"/>
      <c r="BY10" s="111">
        <v>1</v>
      </c>
      <c r="BZ10" s="111">
        <v>2</v>
      </c>
      <c r="CA10" s="111"/>
      <c r="CB10" s="111"/>
      <c r="CC10" s="111"/>
      <c r="CD10" s="111">
        <v>2</v>
      </c>
      <c r="CE10" s="111"/>
      <c r="CF10" s="111"/>
      <c r="CG10" s="111"/>
      <c r="CH10" s="111">
        <v>2</v>
      </c>
      <c r="CI10" s="111"/>
      <c r="CJ10" s="111"/>
      <c r="CK10" s="111"/>
      <c r="CL10" s="111"/>
      <c r="CM10" s="111"/>
      <c r="CN10" s="111"/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</row>
    <row r="11" spans="1:142" s="191" customFormat="1" x14ac:dyDescent="0.25">
      <c r="A11" s="158" t="s">
        <v>129</v>
      </c>
      <c r="B11" s="120">
        <f t="shared" si="0"/>
        <v>9</v>
      </c>
      <c r="C11" s="111"/>
      <c r="D11" s="111"/>
      <c r="E11" s="111"/>
      <c r="F11" s="111"/>
      <c r="G11" s="111"/>
      <c r="H11" s="111"/>
      <c r="I11" s="111"/>
      <c r="J11" s="190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>
        <v>3</v>
      </c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>
        <v>1</v>
      </c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90"/>
      <c r="BI11" s="190"/>
      <c r="BJ11" s="190"/>
      <c r="BK11" s="190"/>
      <c r="BL11" s="190"/>
      <c r="BM11" s="190"/>
      <c r="BN11" s="190"/>
      <c r="BO11" s="190"/>
      <c r="BP11" s="190"/>
      <c r="BQ11" s="190"/>
      <c r="BR11" s="190"/>
      <c r="BS11" s="190"/>
      <c r="BT11" s="111"/>
      <c r="BU11" s="111">
        <v>2</v>
      </c>
      <c r="BV11" s="111"/>
      <c r="BW11" s="111"/>
      <c r="BX11" s="111"/>
      <c r="BY11" s="111"/>
      <c r="BZ11" s="111">
        <v>1</v>
      </c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>
        <v>1</v>
      </c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  <c r="CV11" s="111"/>
      <c r="CW11" s="111"/>
      <c r="CX11" s="111"/>
      <c r="CY11" s="111"/>
      <c r="CZ11" s="111">
        <v>1</v>
      </c>
      <c r="DA11" s="111"/>
      <c r="DB11" s="1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</row>
    <row r="12" spans="1:142" s="191" customFormat="1" x14ac:dyDescent="0.25">
      <c r="A12" s="158" t="s">
        <v>130</v>
      </c>
      <c r="B12" s="120">
        <f t="shared" si="0"/>
        <v>4</v>
      </c>
      <c r="C12" s="111"/>
      <c r="D12" s="111"/>
      <c r="E12" s="111">
        <v>1</v>
      </c>
      <c r="F12" s="111"/>
      <c r="G12" s="111"/>
      <c r="H12" s="111"/>
      <c r="I12" s="111">
        <v>2</v>
      </c>
      <c r="J12" s="190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111"/>
      <c r="AS12" s="111"/>
      <c r="AT12" s="111"/>
      <c r="AU12" s="111"/>
      <c r="AV12" s="111"/>
      <c r="AW12" s="111"/>
      <c r="AX12" s="111"/>
      <c r="AY12" s="111"/>
      <c r="AZ12" s="111"/>
      <c r="BA12" s="111"/>
      <c r="BB12" s="111"/>
      <c r="BC12" s="111"/>
      <c r="BD12" s="111"/>
      <c r="BE12" s="111"/>
      <c r="BF12" s="111"/>
      <c r="BG12" s="111"/>
      <c r="BH12" s="190"/>
      <c r="BI12" s="190"/>
      <c r="BJ12" s="190"/>
      <c r="BK12" s="190"/>
      <c r="BL12" s="190"/>
      <c r="BM12" s="190"/>
      <c r="BN12" s="190"/>
      <c r="BO12" s="190"/>
      <c r="BP12" s="190"/>
      <c r="BQ12" s="190"/>
      <c r="BR12" s="190"/>
      <c r="BS12" s="190"/>
      <c r="BT12" s="111"/>
      <c r="BU12" s="111"/>
      <c r="BV12" s="111"/>
      <c r="BW12" s="111"/>
      <c r="BX12" s="111"/>
      <c r="BY12" s="111"/>
      <c r="BZ12" s="111">
        <v>1</v>
      </c>
      <c r="CA12" s="111"/>
      <c r="CB12" s="111"/>
      <c r="CC12" s="111"/>
      <c r="CD12" s="111"/>
      <c r="CE12" s="111"/>
      <c r="CF12" s="111"/>
      <c r="CG12" s="111"/>
      <c r="CH12" s="111"/>
      <c r="CI12" s="111"/>
      <c r="CJ12" s="111"/>
      <c r="CK12" s="111"/>
      <c r="CL12" s="111"/>
      <c r="CM12" s="111"/>
      <c r="CN12" s="111"/>
      <c r="CO12" s="111"/>
      <c r="CP12" s="111"/>
      <c r="CQ12" s="111"/>
      <c r="CR12" s="111"/>
      <c r="CS12" s="111"/>
      <c r="CT12" s="111"/>
      <c r="CU12" s="111"/>
      <c r="CV12" s="111"/>
      <c r="CW12" s="111"/>
      <c r="CX12" s="111"/>
      <c r="CY12" s="111"/>
      <c r="CZ12" s="111"/>
      <c r="DA12" s="111"/>
      <c r="DB12" s="111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</row>
    <row r="13" spans="1:142" s="191" customFormat="1" x14ac:dyDescent="0.25">
      <c r="A13" s="158" t="s">
        <v>137</v>
      </c>
      <c r="B13" s="120">
        <f t="shared" si="0"/>
        <v>7</v>
      </c>
      <c r="C13" s="111"/>
      <c r="D13" s="111"/>
      <c r="E13" s="111"/>
      <c r="F13" s="111"/>
      <c r="G13" s="111"/>
      <c r="H13" s="111"/>
      <c r="I13" s="111"/>
      <c r="J13" s="190">
        <v>1</v>
      </c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>
        <v>2</v>
      </c>
      <c r="V13" s="111"/>
      <c r="W13" s="111"/>
      <c r="X13" s="111"/>
      <c r="Y13" s="111"/>
      <c r="Z13" s="111"/>
      <c r="AA13" s="111">
        <v>2</v>
      </c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>
        <v>1</v>
      </c>
      <c r="BG13" s="111"/>
      <c r="BH13" s="190"/>
      <c r="BI13" s="190"/>
      <c r="BJ13" s="190"/>
      <c r="BK13" s="190"/>
      <c r="BL13" s="190"/>
      <c r="BM13" s="190"/>
      <c r="BN13" s="190"/>
      <c r="BO13" s="190"/>
      <c r="BP13" s="190"/>
      <c r="BQ13" s="190"/>
      <c r="BR13" s="190"/>
      <c r="BS13" s="190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>
        <v>1</v>
      </c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  <c r="CV13" s="111"/>
      <c r="CW13" s="111"/>
      <c r="CX13" s="111"/>
      <c r="CY13" s="111"/>
      <c r="CZ13" s="111"/>
      <c r="DA13" s="111"/>
      <c r="DB13" s="111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</row>
    <row r="14" spans="1:142" s="191" customFormat="1" x14ac:dyDescent="0.25">
      <c r="A14" s="158" t="s">
        <v>133</v>
      </c>
      <c r="B14" s="120">
        <f t="shared" si="0"/>
        <v>6</v>
      </c>
      <c r="C14" s="111"/>
      <c r="D14" s="111"/>
      <c r="E14" s="111"/>
      <c r="F14" s="111"/>
      <c r="G14" s="111"/>
      <c r="H14" s="111"/>
      <c r="I14" s="111"/>
      <c r="J14" s="190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>
        <v>1</v>
      </c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111"/>
      <c r="AW14" s="111"/>
      <c r="AX14" s="111"/>
      <c r="AY14" s="111"/>
      <c r="AZ14" s="111"/>
      <c r="BA14" s="111"/>
      <c r="BB14" s="111"/>
      <c r="BC14" s="111"/>
      <c r="BD14" s="111"/>
      <c r="BE14" s="111"/>
      <c r="BF14" s="111">
        <v>1</v>
      </c>
      <c r="BG14" s="111"/>
      <c r="BH14" s="190"/>
      <c r="BI14" s="190"/>
      <c r="BJ14" s="190">
        <v>1</v>
      </c>
      <c r="BK14" s="190"/>
      <c r="BL14" s="190"/>
      <c r="BM14" s="190"/>
      <c r="BN14" s="190"/>
      <c r="BO14" s="190"/>
      <c r="BP14" s="190"/>
      <c r="BQ14" s="190"/>
      <c r="BR14" s="190"/>
      <c r="BS14" s="190"/>
      <c r="BT14" s="111"/>
      <c r="BU14" s="111"/>
      <c r="BV14" s="111"/>
      <c r="BW14" s="111"/>
      <c r="BX14" s="111"/>
      <c r="BY14" s="111"/>
      <c r="BZ14" s="111">
        <v>1</v>
      </c>
      <c r="CA14" s="111"/>
      <c r="CB14" s="111"/>
      <c r="CC14" s="111"/>
      <c r="CD14" s="111">
        <v>1</v>
      </c>
      <c r="CE14" s="111"/>
      <c r="CF14" s="111"/>
      <c r="CG14" s="111"/>
      <c r="CH14" s="111">
        <v>1</v>
      </c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  <c r="CS14" s="111"/>
      <c r="CT14" s="111"/>
      <c r="CU14" s="111"/>
      <c r="CV14" s="111"/>
      <c r="CW14" s="111"/>
      <c r="CX14" s="111"/>
      <c r="CY14" s="111"/>
      <c r="CZ14" s="111"/>
      <c r="DA14" s="111"/>
      <c r="DB14" s="111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</row>
    <row r="15" spans="1:142" s="191" customFormat="1" x14ac:dyDescent="0.25">
      <c r="A15" s="158" t="s">
        <v>140</v>
      </c>
      <c r="B15" s="120">
        <f t="shared" si="0"/>
        <v>4</v>
      </c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>
        <v>1</v>
      </c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>
        <v>1</v>
      </c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>
        <v>1</v>
      </c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>
        <v>1</v>
      </c>
      <c r="CV15" s="111"/>
      <c r="CW15" s="111"/>
      <c r="CX15" s="111"/>
      <c r="CY15" s="111"/>
      <c r="CZ15" s="111"/>
      <c r="DA15" s="111"/>
      <c r="DB15" s="111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</row>
    <row r="16" spans="1:142" s="191" customFormat="1" x14ac:dyDescent="0.25">
      <c r="A16" s="158" t="s">
        <v>138</v>
      </c>
      <c r="B16" s="120">
        <f t="shared" si="0"/>
        <v>6</v>
      </c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>
        <v>1</v>
      </c>
      <c r="V16" s="111"/>
      <c r="W16" s="111"/>
      <c r="X16" s="111"/>
      <c r="Y16" s="111"/>
      <c r="Z16" s="111"/>
      <c r="AA16" s="111">
        <v>2</v>
      </c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111"/>
      <c r="AS16" s="111"/>
      <c r="AT16" s="11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1"/>
      <c r="BE16" s="111"/>
      <c r="BF16" s="111"/>
      <c r="BG16" s="111"/>
      <c r="BH16" s="111"/>
      <c r="BI16" s="111">
        <v>1</v>
      </c>
      <c r="BJ16" s="111"/>
      <c r="BK16" s="111"/>
      <c r="BL16" s="111"/>
      <c r="BM16" s="111"/>
      <c r="BN16" s="111"/>
      <c r="BO16" s="111"/>
      <c r="BP16" s="111"/>
      <c r="BQ16" s="111"/>
      <c r="BR16" s="111"/>
      <c r="BS16" s="111"/>
      <c r="BT16" s="111"/>
      <c r="BU16" s="111"/>
      <c r="BV16" s="111"/>
      <c r="BW16" s="111"/>
      <c r="BX16" s="111"/>
      <c r="BY16" s="111"/>
      <c r="BZ16" s="111">
        <v>1</v>
      </c>
      <c r="CA16" s="111"/>
      <c r="CB16" s="111"/>
      <c r="CC16" s="111"/>
      <c r="CD16" s="111">
        <v>1</v>
      </c>
      <c r="CE16" s="111"/>
      <c r="CF16" s="111"/>
      <c r="CG16" s="111"/>
      <c r="CH16" s="111"/>
      <c r="CI16" s="111"/>
      <c r="CJ16" s="111"/>
      <c r="CK16" s="111"/>
      <c r="CL16" s="111"/>
      <c r="CM16" s="111"/>
      <c r="CN16" s="111"/>
      <c r="CO16" s="111"/>
      <c r="CP16" s="111"/>
      <c r="CQ16" s="111"/>
      <c r="CR16" s="111"/>
      <c r="CS16" s="111"/>
      <c r="CT16" s="111"/>
      <c r="CU16" s="111"/>
      <c r="CV16" s="111"/>
      <c r="CW16" s="111"/>
      <c r="CX16" s="111"/>
      <c r="CY16" s="111"/>
      <c r="CZ16" s="111"/>
      <c r="DA16" s="111"/>
      <c r="DB16" s="111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</row>
    <row r="17" spans="1:142" s="191" customFormat="1" x14ac:dyDescent="0.25">
      <c r="A17" s="158" t="s">
        <v>131</v>
      </c>
      <c r="B17" s="120">
        <f t="shared" si="0"/>
        <v>3</v>
      </c>
      <c r="C17" s="111">
        <v>1</v>
      </c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>
        <v>1</v>
      </c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>
        <v>1</v>
      </c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  <c r="CV17" s="111"/>
      <c r="CW17" s="111"/>
      <c r="CX17" s="111"/>
      <c r="CY17" s="111"/>
      <c r="CZ17" s="111"/>
      <c r="DA17" s="111"/>
      <c r="DB17" s="111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</row>
    <row r="18" spans="1:142" s="191" customFormat="1" x14ac:dyDescent="0.25">
      <c r="A18" s="158" t="s">
        <v>141</v>
      </c>
      <c r="B18" s="120">
        <f t="shared" si="0"/>
        <v>3</v>
      </c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11"/>
      <c r="AV18" s="111"/>
      <c r="AW18" s="111"/>
      <c r="AX18" s="111"/>
      <c r="AY18" s="111"/>
      <c r="AZ18" s="111"/>
      <c r="BA18" s="111"/>
      <c r="BB18" s="111"/>
      <c r="BC18" s="111"/>
      <c r="BD18" s="111"/>
      <c r="BE18" s="111"/>
      <c r="BF18" s="111">
        <v>1</v>
      </c>
      <c r="BG18" s="111"/>
      <c r="BH18" s="111"/>
      <c r="BI18" s="111"/>
      <c r="BJ18" s="111"/>
      <c r="BK18" s="111"/>
      <c r="BL18" s="111"/>
      <c r="BM18" s="111"/>
      <c r="BN18" s="111"/>
      <c r="BO18" s="111"/>
      <c r="BP18" s="111"/>
      <c r="BQ18" s="111"/>
      <c r="BR18" s="111"/>
      <c r="BS18" s="111"/>
      <c r="BT18" s="111"/>
      <c r="BU18" s="111">
        <v>1</v>
      </c>
      <c r="BV18" s="111"/>
      <c r="BW18" s="111"/>
      <c r="BX18" s="111"/>
      <c r="BY18" s="111">
        <v>1</v>
      </c>
      <c r="BZ18" s="111"/>
      <c r="CA18" s="111"/>
      <c r="CB18" s="111"/>
      <c r="CC18" s="111"/>
      <c r="CD18" s="111"/>
      <c r="CE18" s="111"/>
      <c r="CF18" s="111"/>
      <c r="CG18" s="111"/>
      <c r="CH18" s="111"/>
      <c r="CI18" s="111"/>
      <c r="CJ18" s="111"/>
      <c r="CK18" s="111"/>
      <c r="CL18" s="111"/>
      <c r="CM18" s="111"/>
      <c r="CN18" s="111"/>
      <c r="CO18" s="111"/>
      <c r="CP18" s="111"/>
      <c r="CQ18" s="111"/>
      <c r="CR18" s="111"/>
      <c r="CS18" s="111"/>
      <c r="CT18" s="111"/>
      <c r="CU18" s="111"/>
      <c r="CV18" s="111"/>
      <c r="CW18" s="111"/>
      <c r="CX18" s="111"/>
      <c r="CY18" s="111"/>
      <c r="CZ18" s="111"/>
      <c r="DA18" s="111"/>
      <c r="DB18" s="111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</row>
    <row r="19" spans="1:142" s="191" customFormat="1" x14ac:dyDescent="0.25">
      <c r="A19" s="158" t="s">
        <v>145</v>
      </c>
      <c r="B19" s="120">
        <f t="shared" si="0"/>
        <v>2</v>
      </c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>
        <v>1</v>
      </c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>
        <v>1</v>
      </c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  <c r="CV19" s="111"/>
      <c r="CW19" s="111"/>
      <c r="CX19" s="111"/>
      <c r="CY19" s="111"/>
      <c r="CZ19" s="111"/>
      <c r="DA19" s="111"/>
      <c r="DB19" s="111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</row>
    <row r="20" spans="1:142" s="191" customFormat="1" x14ac:dyDescent="0.25">
      <c r="A20" s="158" t="s">
        <v>132</v>
      </c>
      <c r="B20" s="120">
        <f t="shared" si="0"/>
        <v>2</v>
      </c>
      <c r="C20" s="111"/>
      <c r="D20" s="111"/>
      <c r="E20" s="111"/>
      <c r="F20" s="111"/>
      <c r="G20" s="111"/>
      <c r="H20" s="111"/>
      <c r="I20" s="111"/>
      <c r="J20" s="190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>
        <v>1</v>
      </c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1"/>
      <c r="AW20" s="111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90"/>
      <c r="BI20" s="190"/>
      <c r="BJ20" s="190"/>
      <c r="BK20" s="190"/>
      <c r="BL20" s="190"/>
      <c r="BM20" s="190"/>
      <c r="BN20" s="190"/>
      <c r="BO20" s="190"/>
      <c r="BP20" s="190"/>
      <c r="BQ20" s="190"/>
      <c r="BR20" s="190"/>
      <c r="BS20" s="190"/>
      <c r="BT20" s="111"/>
      <c r="BU20" s="111"/>
      <c r="BV20" s="111"/>
      <c r="BW20" s="111"/>
      <c r="BX20" s="111"/>
      <c r="BY20" s="111"/>
      <c r="BZ20" s="111"/>
      <c r="CA20" s="111"/>
      <c r="CB20" s="111"/>
      <c r="CC20" s="111"/>
      <c r="CD20" s="111"/>
      <c r="CE20" s="111"/>
      <c r="CF20" s="111"/>
      <c r="CG20" s="111"/>
      <c r="CH20" s="111"/>
      <c r="CI20" s="111"/>
      <c r="CJ20" s="111"/>
      <c r="CK20" s="111"/>
      <c r="CL20" s="111"/>
      <c r="CM20" s="111"/>
      <c r="CN20" s="111"/>
      <c r="CO20" s="111"/>
      <c r="CP20" s="111"/>
      <c r="CQ20" s="111"/>
      <c r="CR20" s="111"/>
      <c r="CS20" s="111"/>
      <c r="CT20" s="111"/>
      <c r="CU20" s="111"/>
      <c r="CV20" s="111"/>
      <c r="CW20" s="111"/>
      <c r="CX20" s="111"/>
      <c r="CY20" s="111"/>
      <c r="CZ20" s="111">
        <v>1</v>
      </c>
      <c r="DA20" s="111"/>
      <c r="DB20" s="111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</row>
    <row r="21" spans="1:142" s="191" customFormat="1" x14ac:dyDescent="0.25">
      <c r="A21" s="158" t="s">
        <v>144</v>
      </c>
      <c r="B21" s="120">
        <f t="shared" si="0"/>
        <v>2</v>
      </c>
      <c r="C21" s="111"/>
      <c r="D21" s="111"/>
      <c r="E21" s="111"/>
      <c r="F21" s="111"/>
      <c r="G21" s="111"/>
      <c r="H21" s="111"/>
      <c r="I21" s="111"/>
      <c r="J21" s="190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>
        <v>1</v>
      </c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90"/>
      <c r="BI21" s="190"/>
      <c r="BJ21" s="190"/>
      <c r="BK21" s="190"/>
      <c r="BL21" s="190"/>
      <c r="BM21" s="190"/>
      <c r="BN21" s="190"/>
      <c r="BO21" s="190"/>
      <c r="BP21" s="190">
        <v>1</v>
      </c>
      <c r="BQ21" s="190"/>
      <c r="BR21" s="190"/>
      <c r="BS21" s="190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  <c r="CV21" s="111"/>
      <c r="CW21" s="111"/>
      <c r="CX21" s="111"/>
      <c r="CY21" s="111"/>
      <c r="CZ21" s="111"/>
      <c r="DA21" s="111"/>
      <c r="DB21" s="11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</row>
    <row r="22" spans="1:142" s="191" customFormat="1" x14ac:dyDescent="0.25">
      <c r="A22" s="158" t="s">
        <v>143</v>
      </c>
      <c r="B22" s="120">
        <f t="shared" si="0"/>
        <v>4</v>
      </c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>
        <v>1</v>
      </c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>
        <v>3</v>
      </c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  <c r="CH22" s="111"/>
      <c r="CI22" s="111"/>
      <c r="CJ22" s="111"/>
      <c r="CK22" s="111"/>
      <c r="CL22" s="111"/>
      <c r="CM22" s="111"/>
      <c r="CN22" s="111"/>
      <c r="CO22" s="111"/>
      <c r="CP22" s="111"/>
      <c r="CQ22" s="111"/>
      <c r="CR22" s="111"/>
      <c r="CS22" s="111"/>
      <c r="CT22" s="111"/>
      <c r="CU22" s="111"/>
      <c r="CV22" s="111"/>
      <c r="CW22" s="111"/>
      <c r="CX22" s="111"/>
      <c r="CY22" s="111"/>
      <c r="CZ22" s="111"/>
      <c r="DA22" s="111"/>
      <c r="DB22" s="111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</row>
    <row r="23" spans="1:142" s="191" customFormat="1" x14ac:dyDescent="0.25">
      <c r="A23" s="158" t="s">
        <v>136</v>
      </c>
      <c r="B23" s="120">
        <f t="shared" si="0"/>
        <v>8</v>
      </c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>
        <v>2</v>
      </c>
      <c r="V23" s="111"/>
      <c r="W23" s="111"/>
      <c r="X23" s="111"/>
      <c r="Y23" s="111"/>
      <c r="Z23" s="111"/>
      <c r="AA23" s="111">
        <v>1</v>
      </c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>
        <v>1</v>
      </c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>
        <v>1</v>
      </c>
      <c r="BB23" s="111"/>
      <c r="BC23" s="111"/>
      <c r="BD23" s="111"/>
      <c r="BE23" s="111"/>
      <c r="BF23" s="111">
        <v>1</v>
      </c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>
        <v>1</v>
      </c>
      <c r="BZ23" s="111"/>
      <c r="CA23" s="111"/>
      <c r="CB23" s="111"/>
      <c r="CC23" s="111"/>
      <c r="CD23" s="111">
        <v>1</v>
      </c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  <c r="CV23" s="111"/>
      <c r="CW23" s="111"/>
      <c r="CX23" s="111"/>
      <c r="CY23" s="111"/>
      <c r="CZ23" s="111"/>
      <c r="DA23" s="111"/>
      <c r="DB23" s="111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</row>
    <row r="24" spans="1:142" s="191" customFormat="1" x14ac:dyDescent="0.25">
      <c r="A24" s="158" t="s">
        <v>139</v>
      </c>
      <c r="B24" s="120">
        <f t="shared" si="0"/>
        <v>1</v>
      </c>
      <c r="C24" s="111"/>
      <c r="D24" s="111"/>
      <c r="E24" s="111"/>
      <c r="F24" s="111"/>
      <c r="G24" s="111"/>
      <c r="H24" s="111"/>
      <c r="I24" s="111"/>
      <c r="J24" s="190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>
        <v>1</v>
      </c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1"/>
      <c r="AV24" s="111"/>
      <c r="AW24" s="111"/>
      <c r="AX24" s="111"/>
      <c r="AY24" s="111"/>
      <c r="AZ24" s="111"/>
      <c r="BA24" s="111"/>
      <c r="BB24" s="111"/>
      <c r="BC24" s="111"/>
      <c r="BD24" s="111"/>
      <c r="BE24" s="111"/>
      <c r="BF24" s="111"/>
      <c r="BG24" s="111"/>
      <c r="BH24" s="190"/>
      <c r="BI24" s="190"/>
      <c r="BJ24" s="190"/>
      <c r="BK24" s="190"/>
      <c r="BL24" s="190"/>
      <c r="BM24" s="190"/>
      <c r="BN24" s="190"/>
      <c r="BO24" s="190"/>
      <c r="BP24" s="190"/>
      <c r="BQ24" s="190"/>
      <c r="BR24" s="190"/>
      <c r="BS24" s="190"/>
      <c r="BT24" s="111"/>
      <c r="BU24" s="111"/>
      <c r="BV24" s="111"/>
      <c r="BW24" s="111"/>
      <c r="BX24" s="111"/>
      <c r="BY24" s="111"/>
      <c r="BZ24" s="111"/>
      <c r="CA24" s="111"/>
      <c r="CB24" s="111"/>
      <c r="CC24" s="111"/>
      <c r="CD24" s="111"/>
      <c r="CE24" s="111"/>
      <c r="CF24" s="111"/>
      <c r="CG24" s="111"/>
      <c r="CH24" s="111"/>
      <c r="CI24" s="111"/>
      <c r="CJ24" s="111"/>
      <c r="CK24" s="111"/>
      <c r="CL24" s="111"/>
      <c r="CM24" s="111"/>
      <c r="CN24" s="111"/>
      <c r="CO24" s="111"/>
      <c r="CP24" s="111"/>
      <c r="CQ24" s="111"/>
      <c r="CR24" s="111"/>
      <c r="CS24" s="111"/>
      <c r="CT24" s="111"/>
      <c r="CU24" s="111"/>
      <c r="CV24" s="111"/>
      <c r="CW24" s="111"/>
      <c r="CX24" s="111"/>
      <c r="CY24" s="111"/>
      <c r="CZ24" s="111"/>
      <c r="DA24" s="111"/>
      <c r="DB24" s="111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</row>
    <row r="25" spans="1:142" s="191" customFormat="1" x14ac:dyDescent="0.25">
      <c r="A25" s="158" t="s">
        <v>135</v>
      </c>
      <c r="B25" s="120">
        <f t="shared" si="0"/>
        <v>2</v>
      </c>
      <c r="C25" s="111"/>
      <c r="D25" s="111"/>
      <c r="E25" s="111">
        <v>1</v>
      </c>
      <c r="F25" s="111"/>
      <c r="G25" s="111"/>
      <c r="H25" s="111"/>
      <c r="I25" s="111"/>
      <c r="J25" s="190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>
        <v>1</v>
      </c>
      <c r="BA25" s="111"/>
      <c r="BB25" s="111"/>
      <c r="BC25" s="111"/>
      <c r="BD25" s="111"/>
      <c r="BE25" s="111"/>
      <c r="BF25" s="111"/>
      <c r="BG25" s="111"/>
      <c r="BH25" s="190"/>
      <c r="BI25" s="190"/>
      <c r="BJ25" s="190"/>
      <c r="BK25" s="190"/>
      <c r="BL25" s="190"/>
      <c r="BM25" s="190"/>
      <c r="BN25" s="190"/>
      <c r="BO25" s="190"/>
      <c r="BP25" s="190"/>
      <c r="BQ25" s="190"/>
      <c r="BR25" s="190"/>
      <c r="BS25" s="190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  <c r="CV25" s="111"/>
      <c r="CW25" s="111"/>
      <c r="CX25" s="111"/>
      <c r="CY25" s="111"/>
      <c r="CZ25" s="111"/>
      <c r="DA25" s="111"/>
      <c r="DB25" s="111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</row>
    <row r="26" spans="1:142" s="191" customFormat="1" x14ac:dyDescent="0.25">
      <c r="A26" s="158" t="s">
        <v>134</v>
      </c>
      <c r="B26" s="120">
        <f t="shared" si="0"/>
        <v>0</v>
      </c>
      <c r="C26" s="111"/>
      <c r="D26" s="111"/>
      <c r="E26" s="111"/>
      <c r="F26" s="111"/>
      <c r="G26" s="111"/>
      <c r="H26" s="111"/>
      <c r="I26" s="111"/>
      <c r="J26" s="190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90"/>
      <c r="BI26" s="190"/>
      <c r="BJ26" s="190"/>
      <c r="BK26" s="190"/>
      <c r="BL26" s="190"/>
      <c r="BM26" s="190"/>
      <c r="BN26" s="190"/>
      <c r="BO26" s="190"/>
      <c r="BP26" s="190"/>
      <c r="BQ26" s="190"/>
      <c r="BR26" s="190"/>
      <c r="BS26" s="190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  <c r="CH26" s="111"/>
      <c r="CI26" s="111"/>
      <c r="CJ26" s="111"/>
      <c r="CK26" s="111"/>
      <c r="CL26" s="111"/>
      <c r="CM26" s="111"/>
      <c r="CN26" s="111"/>
      <c r="CO26" s="111"/>
      <c r="CP26" s="111"/>
      <c r="CQ26" s="111"/>
      <c r="CR26" s="111"/>
      <c r="CS26" s="111"/>
      <c r="CT26" s="111"/>
      <c r="CU26" s="111"/>
      <c r="CV26" s="111"/>
      <c r="CW26" s="111"/>
      <c r="CX26" s="111"/>
      <c r="CY26" s="111"/>
      <c r="CZ26" s="111"/>
      <c r="DA26" s="111"/>
      <c r="DB26" s="111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</row>
    <row r="27" spans="1:142" s="191" customFormat="1" x14ac:dyDescent="0.25">
      <c r="A27" s="158" t="s">
        <v>142</v>
      </c>
      <c r="B27" s="120">
        <f t="shared" si="0"/>
        <v>1</v>
      </c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>
        <v>1</v>
      </c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  <c r="CV27" s="111"/>
      <c r="CW27" s="111"/>
      <c r="CX27" s="111"/>
      <c r="CY27" s="111"/>
      <c r="CZ27" s="111"/>
      <c r="DA27" s="111"/>
      <c r="DB27" s="111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</row>
    <row r="28" spans="1:142" s="191" customFormat="1" ht="15.75" thickBot="1" x14ac:dyDescent="0.3">
      <c r="A28" s="158" t="s">
        <v>150</v>
      </c>
      <c r="B28" s="120">
        <f t="shared" si="0"/>
        <v>1</v>
      </c>
      <c r="C28" s="269"/>
      <c r="D28" s="269"/>
      <c r="E28" s="269"/>
      <c r="F28" s="269"/>
      <c r="G28" s="269"/>
      <c r="H28" s="269"/>
      <c r="I28" s="269">
        <v>1</v>
      </c>
      <c r="J28" s="269"/>
      <c r="K28" s="269"/>
      <c r="L28" s="269"/>
      <c r="M28" s="269"/>
      <c r="N28" s="269"/>
      <c r="O28" s="269"/>
      <c r="P28" s="269"/>
      <c r="Q28" s="269"/>
      <c r="R28" s="269"/>
      <c r="S28" s="269"/>
      <c r="T28" s="269"/>
      <c r="U28" s="269"/>
      <c r="V28" s="269"/>
      <c r="W28" s="269"/>
      <c r="X28" s="269"/>
      <c r="Y28" s="269"/>
      <c r="Z28" s="269"/>
      <c r="AA28" s="269"/>
      <c r="AB28" s="269"/>
      <c r="AC28" s="269"/>
      <c r="AD28" s="269"/>
      <c r="AE28" s="269"/>
      <c r="AF28" s="269"/>
      <c r="AG28" s="269"/>
      <c r="AH28" s="269"/>
      <c r="AI28" s="269"/>
      <c r="AJ28" s="269"/>
      <c r="AK28" s="269"/>
      <c r="AL28" s="269"/>
      <c r="AM28" s="269"/>
      <c r="AN28" s="269"/>
      <c r="AO28" s="269"/>
      <c r="AP28" s="269"/>
      <c r="AQ28" s="269"/>
      <c r="AR28" s="269"/>
      <c r="AS28" s="269"/>
      <c r="AT28" s="269"/>
      <c r="AU28" s="269"/>
      <c r="AV28" s="269"/>
      <c r="AW28" s="269"/>
      <c r="AX28" s="269"/>
      <c r="AY28" s="269"/>
      <c r="AZ28" s="269"/>
      <c r="BA28" s="269"/>
      <c r="BB28" s="269"/>
      <c r="BC28" s="269"/>
      <c r="BD28" s="269"/>
      <c r="BE28" s="269"/>
      <c r="BF28" s="269"/>
      <c r="BG28" s="269"/>
      <c r="BH28" s="269"/>
      <c r="BI28" s="269"/>
      <c r="BJ28" s="269"/>
      <c r="BK28" s="269"/>
      <c r="BL28" s="269"/>
      <c r="BM28" s="269"/>
      <c r="BN28" s="269"/>
      <c r="BO28" s="269"/>
      <c r="BP28" s="269"/>
      <c r="BQ28" s="269"/>
      <c r="BR28" s="269"/>
      <c r="BS28" s="269"/>
      <c r="BT28" s="269"/>
      <c r="BU28" s="269"/>
      <c r="BV28" s="269"/>
      <c r="BW28" s="269"/>
      <c r="BX28" s="269"/>
      <c r="BY28" s="269"/>
      <c r="BZ28" s="269"/>
      <c r="CA28" s="269"/>
      <c r="CB28" s="269"/>
      <c r="CC28" s="269"/>
      <c r="CD28" s="269"/>
      <c r="CE28" s="269"/>
      <c r="CF28" s="269"/>
      <c r="CG28" s="269"/>
      <c r="CH28" s="269"/>
      <c r="CI28" s="269"/>
      <c r="CJ28" s="269"/>
      <c r="CK28" s="269"/>
      <c r="CL28" s="269"/>
      <c r="CM28" s="269"/>
      <c r="CN28" s="269"/>
      <c r="CO28" s="269"/>
      <c r="CP28" s="269"/>
      <c r="CQ28" s="269"/>
      <c r="CR28" s="269"/>
      <c r="CS28" s="269"/>
      <c r="CT28" s="269"/>
      <c r="CU28" s="269"/>
      <c r="CV28" s="269"/>
      <c r="CW28" s="269"/>
      <c r="CX28" s="269"/>
      <c r="CY28" s="269"/>
      <c r="CZ28" s="269"/>
      <c r="DA28" s="269"/>
      <c r="DB28" s="269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</row>
    <row r="29" spans="1:142" ht="15.75" thickTop="1" x14ac:dyDescent="0.25">
      <c r="A29" s="98" t="s">
        <v>26</v>
      </c>
      <c r="B29" s="121">
        <f t="shared" ref="B29:BM29" si="1">SUM(B10:B28)</f>
        <v>91</v>
      </c>
      <c r="C29" s="121">
        <f t="shared" si="1"/>
        <v>2</v>
      </c>
      <c r="D29" s="121">
        <f t="shared" si="1"/>
        <v>0</v>
      </c>
      <c r="E29" s="121">
        <f t="shared" si="1"/>
        <v>2</v>
      </c>
      <c r="F29" s="121">
        <f t="shared" si="1"/>
        <v>0</v>
      </c>
      <c r="G29" s="121">
        <f t="shared" si="1"/>
        <v>1</v>
      </c>
      <c r="H29" s="121">
        <f t="shared" si="1"/>
        <v>0</v>
      </c>
      <c r="I29" s="121">
        <f t="shared" si="1"/>
        <v>3</v>
      </c>
      <c r="J29" s="121">
        <f t="shared" si="1"/>
        <v>2</v>
      </c>
      <c r="K29" s="121">
        <f t="shared" si="1"/>
        <v>0</v>
      </c>
      <c r="L29" s="121">
        <f t="shared" si="1"/>
        <v>0</v>
      </c>
      <c r="M29" s="121">
        <f t="shared" si="1"/>
        <v>1</v>
      </c>
      <c r="N29" s="121">
        <f t="shared" si="1"/>
        <v>0</v>
      </c>
      <c r="O29" s="121">
        <f t="shared" si="1"/>
        <v>0</v>
      </c>
      <c r="P29" s="121">
        <f t="shared" si="1"/>
        <v>0</v>
      </c>
      <c r="Q29" s="121">
        <f t="shared" si="1"/>
        <v>0</v>
      </c>
      <c r="R29" s="121">
        <f t="shared" si="1"/>
        <v>0</v>
      </c>
      <c r="S29" s="121">
        <f t="shared" si="1"/>
        <v>1</v>
      </c>
      <c r="T29" s="121">
        <f t="shared" si="1"/>
        <v>0</v>
      </c>
      <c r="U29" s="121">
        <f t="shared" si="1"/>
        <v>14</v>
      </c>
      <c r="V29" s="121">
        <f t="shared" si="1"/>
        <v>0</v>
      </c>
      <c r="W29" s="121">
        <f t="shared" si="1"/>
        <v>0</v>
      </c>
      <c r="X29" s="121">
        <f t="shared" si="1"/>
        <v>0</v>
      </c>
      <c r="Y29" s="121">
        <f t="shared" si="1"/>
        <v>0</v>
      </c>
      <c r="Z29" s="121">
        <f t="shared" si="1"/>
        <v>1</v>
      </c>
      <c r="AA29" s="121">
        <f t="shared" si="1"/>
        <v>10</v>
      </c>
      <c r="AB29" s="121">
        <f t="shared" si="1"/>
        <v>1</v>
      </c>
      <c r="AC29" s="121">
        <f t="shared" si="1"/>
        <v>1</v>
      </c>
      <c r="AD29" s="121">
        <f t="shared" si="1"/>
        <v>0</v>
      </c>
      <c r="AE29" s="121">
        <f t="shared" si="1"/>
        <v>0</v>
      </c>
      <c r="AF29" s="121">
        <f t="shared" si="1"/>
        <v>0</v>
      </c>
      <c r="AG29" s="121">
        <f t="shared" si="1"/>
        <v>2</v>
      </c>
      <c r="AH29" s="121">
        <f t="shared" si="1"/>
        <v>0</v>
      </c>
      <c r="AI29" s="121">
        <f t="shared" si="1"/>
        <v>0</v>
      </c>
      <c r="AJ29" s="121">
        <f t="shared" si="1"/>
        <v>0</v>
      </c>
      <c r="AK29" s="121">
        <f t="shared" si="1"/>
        <v>0</v>
      </c>
      <c r="AL29" s="121">
        <f t="shared" si="1"/>
        <v>1</v>
      </c>
      <c r="AM29" s="121">
        <f t="shared" si="1"/>
        <v>0</v>
      </c>
      <c r="AN29" s="121">
        <f t="shared" si="1"/>
        <v>1</v>
      </c>
      <c r="AO29" s="121">
        <f t="shared" si="1"/>
        <v>0</v>
      </c>
      <c r="AP29" s="121">
        <f t="shared" si="1"/>
        <v>1</v>
      </c>
      <c r="AQ29" s="121">
        <f t="shared" si="1"/>
        <v>0</v>
      </c>
      <c r="AR29" s="121">
        <f t="shared" si="1"/>
        <v>0</v>
      </c>
      <c r="AS29" s="121">
        <f t="shared" si="1"/>
        <v>0</v>
      </c>
      <c r="AT29" s="121">
        <f t="shared" si="1"/>
        <v>0</v>
      </c>
      <c r="AU29" s="121">
        <f t="shared" si="1"/>
        <v>0</v>
      </c>
      <c r="AV29" s="121">
        <f t="shared" si="1"/>
        <v>1</v>
      </c>
      <c r="AW29" s="121">
        <f t="shared" si="1"/>
        <v>0</v>
      </c>
      <c r="AX29" s="121">
        <f t="shared" si="1"/>
        <v>0</v>
      </c>
      <c r="AY29" s="121">
        <f t="shared" si="1"/>
        <v>0</v>
      </c>
      <c r="AZ29" s="121">
        <f t="shared" si="1"/>
        <v>2</v>
      </c>
      <c r="BA29" s="121">
        <f t="shared" si="1"/>
        <v>1</v>
      </c>
      <c r="BB29" s="121">
        <f t="shared" si="1"/>
        <v>0</v>
      </c>
      <c r="BC29" s="121">
        <f t="shared" si="1"/>
        <v>1</v>
      </c>
      <c r="BD29" s="121">
        <f t="shared" si="1"/>
        <v>0</v>
      </c>
      <c r="BE29" s="121">
        <f t="shared" si="1"/>
        <v>0</v>
      </c>
      <c r="BF29" s="121">
        <f t="shared" si="1"/>
        <v>7</v>
      </c>
      <c r="BG29" s="121">
        <f t="shared" si="1"/>
        <v>1</v>
      </c>
      <c r="BH29" s="121">
        <f t="shared" si="1"/>
        <v>0</v>
      </c>
      <c r="BI29" s="121">
        <f t="shared" si="1"/>
        <v>1</v>
      </c>
      <c r="BJ29" s="121">
        <f t="shared" si="1"/>
        <v>1</v>
      </c>
      <c r="BK29" s="121">
        <f t="shared" si="1"/>
        <v>0</v>
      </c>
      <c r="BL29" s="121">
        <f t="shared" si="1"/>
        <v>0</v>
      </c>
      <c r="BM29" s="121">
        <f t="shared" si="1"/>
        <v>0</v>
      </c>
      <c r="BN29" s="121">
        <f t="shared" ref="BN29:DB29" si="2">SUM(BN10:BN28)</f>
        <v>0</v>
      </c>
      <c r="BO29" s="121">
        <f t="shared" si="2"/>
        <v>0</v>
      </c>
      <c r="BP29" s="121">
        <f t="shared" si="2"/>
        <v>1</v>
      </c>
      <c r="BQ29" s="121">
        <f t="shared" si="2"/>
        <v>0</v>
      </c>
      <c r="BR29" s="121">
        <f t="shared" si="2"/>
        <v>0</v>
      </c>
      <c r="BS29" s="121">
        <f t="shared" si="2"/>
        <v>0</v>
      </c>
      <c r="BT29" s="121">
        <f t="shared" si="2"/>
        <v>0</v>
      </c>
      <c r="BU29" s="121">
        <f t="shared" si="2"/>
        <v>7</v>
      </c>
      <c r="BV29" s="121">
        <f t="shared" si="2"/>
        <v>0</v>
      </c>
      <c r="BW29" s="121">
        <f t="shared" si="2"/>
        <v>0</v>
      </c>
      <c r="BX29" s="121">
        <f t="shared" si="2"/>
        <v>0</v>
      </c>
      <c r="BY29" s="121">
        <f t="shared" si="2"/>
        <v>3</v>
      </c>
      <c r="BZ29" s="121">
        <f t="shared" si="2"/>
        <v>7</v>
      </c>
      <c r="CA29" s="121">
        <f t="shared" si="2"/>
        <v>0</v>
      </c>
      <c r="CB29" s="121">
        <f t="shared" si="2"/>
        <v>0</v>
      </c>
      <c r="CC29" s="121">
        <f t="shared" si="2"/>
        <v>0</v>
      </c>
      <c r="CD29" s="121">
        <f t="shared" si="2"/>
        <v>7</v>
      </c>
      <c r="CE29" s="121">
        <f t="shared" si="2"/>
        <v>0</v>
      </c>
      <c r="CF29" s="121">
        <f t="shared" si="2"/>
        <v>0</v>
      </c>
      <c r="CG29" s="121">
        <f t="shared" si="2"/>
        <v>0</v>
      </c>
      <c r="CH29" s="121">
        <f t="shared" si="2"/>
        <v>3</v>
      </c>
      <c r="CI29" s="121">
        <f t="shared" si="2"/>
        <v>0</v>
      </c>
      <c r="CJ29" s="121">
        <f t="shared" si="2"/>
        <v>0</v>
      </c>
      <c r="CK29" s="121">
        <f t="shared" si="2"/>
        <v>1</v>
      </c>
      <c r="CL29" s="121">
        <f t="shared" si="2"/>
        <v>0</v>
      </c>
      <c r="CM29" s="121">
        <f t="shared" si="2"/>
        <v>0</v>
      </c>
      <c r="CN29" s="121">
        <f t="shared" si="2"/>
        <v>0</v>
      </c>
      <c r="CO29" s="121">
        <f t="shared" si="2"/>
        <v>0</v>
      </c>
      <c r="CP29" s="121">
        <f t="shared" si="2"/>
        <v>0</v>
      </c>
      <c r="CQ29" s="121">
        <f t="shared" si="2"/>
        <v>0</v>
      </c>
      <c r="CR29" s="121">
        <f t="shared" si="2"/>
        <v>0</v>
      </c>
      <c r="CS29" s="121">
        <f t="shared" si="2"/>
        <v>0</v>
      </c>
      <c r="CT29" s="121">
        <f t="shared" si="2"/>
        <v>0</v>
      </c>
      <c r="CU29" s="121">
        <f t="shared" si="2"/>
        <v>1</v>
      </c>
      <c r="CV29" s="121">
        <f t="shared" si="2"/>
        <v>0</v>
      </c>
      <c r="CW29" s="121">
        <f t="shared" si="2"/>
        <v>0</v>
      </c>
      <c r="CX29" s="121">
        <f t="shared" si="2"/>
        <v>0</v>
      </c>
      <c r="CY29" s="121">
        <f t="shared" si="2"/>
        <v>0</v>
      </c>
      <c r="CZ29" s="121">
        <f t="shared" si="2"/>
        <v>2</v>
      </c>
      <c r="DA29" s="121">
        <f t="shared" si="2"/>
        <v>0</v>
      </c>
      <c r="DB29" s="122">
        <f t="shared" si="2"/>
        <v>0</v>
      </c>
    </row>
  </sheetData>
  <pageMargins left="0" right="0" top="0" bottom="0" header="0.31496062992125984" footer="0"/>
  <pageSetup paperSize="9" orientation="landscape" r:id="rId1"/>
  <headerFooter>
    <oddHeader>&amp;L&amp;G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0B76D0C9C9CEF143B347DC29911A96C1" ma:contentTypeVersion="18" ma:contentTypeDescription="Luo uusi asiakirja." ma:contentTypeScope="" ma:versionID="c2e46590e9dbb2b9276a5c2e28c2548e">
  <xsd:schema xmlns:xsd="http://www.w3.org/2001/XMLSchema" xmlns:xs="http://www.w3.org/2001/XMLSchema" xmlns:p="http://schemas.microsoft.com/office/2006/metadata/properties" xmlns:ns2="62799d6b-c4b8-4ea1-8670-c5189de616f3" xmlns:ns3="3ce94da4-0a3d-4eaa-81cd-6d074f0abf78" targetNamespace="http://schemas.microsoft.com/office/2006/metadata/properties" ma:root="true" ma:fieldsID="bbfdeb7c82d23d6311fd3a23c8c894b7" ns2:_="" ns3:_="">
    <xsd:import namespace="62799d6b-c4b8-4ea1-8670-c5189de616f3"/>
    <xsd:import namespace="3ce94da4-0a3d-4eaa-81cd-6d074f0abf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799d6b-c4b8-4ea1-8670-c5189de616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Kuvien tunnisteet" ma:readOnly="false" ma:fieldId="{5cf76f15-5ced-4ddc-b409-7134ff3c332f}" ma:taxonomyMulti="true" ma:sspId="5a6f1ddb-3c5a-413c-9fcc-a38912becb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e94da4-0a3d-4eaa-81cd-6d074f0abf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6081092-1740-40ae-b10f-fee812639262}" ma:internalName="TaxCatchAll" ma:showField="CatchAllData" ma:web="3ce94da4-0a3d-4eaa-81cd-6d074f0abf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799d6b-c4b8-4ea1-8670-c5189de616f3">
      <Terms xmlns="http://schemas.microsoft.com/office/infopath/2007/PartnerControls"/>
    </lcf76f155ced4ddcb4097134ff3c332f>
    <TaxCatchAll xmlns="3ce94da4-0a3d-4eaa-81cd-6d074f0abf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903A05-44F9-4E9B-ADC1-09C7FE68E9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799d6b-c4b8-4ea1-8670-c5189de616f3"/>
    <ds:schemaRef ds:uri="3ce94da4-0a3d-4eaa-81cd-6d074f0abf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9080C07-903F-4CFD-B97C-93C495AE7C14}">
  <ds:schemaRefs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62799d6b-c4b8-4ea1-8670-c5189de616f3"/>
    <ds:schemaRef ds:uri="3ce94da4-0a3d-4eaa-81cd-6d074f0abf78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4F7798D-1E53-4ACB-AF2E-20DEBEA40DD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syyskuu</vt:lpstr>
      <vt:lpstr>merkeittäin&amp;maak. 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Tiina Krooks</dc:creator>
  <cp:lastModifiedBy>Katri Koskinen</cp:lastModifiedBy>
  <cp:lastPrinted>2022-06-13T15:04:39Z</cp:lastPrinted>
  <dcterms:created xsi:type="dcterms:W3CDTF">2021-01-14T10:46:23Z</dcterms:created>
  <dcterms:modified xsi:type="dcterms:W3CDTF">2025-10-13T08:19:51Z</dcterms:modified>
  <cp:contentStatus>Valmis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0x0101000B76D0C9C9CEF143B347DC29911A96C1</vt:lpwstr>
  </property>
  <property fmtid="{D5CDD505-2E9C-101B-9397-08002B2CF9AE}" pid="3" name="MediaServiceImageTags">
    <vt:lpwstr/>
  </property>
  <property fmtid="{D5CDD505-2E9C-101B-9397-08002B2CF9AE}" pid="4" name="_MarkAsFinal">
    <vt:bool>true</vt:bool>
  </property>
</Properties>
</file>